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7\Desktop\bilancio\"/>
    </mc:Choice>
  </mc:AlternateContent>
  <workbookProtection workbookAlgorithmName="SHA-512" workbookHashValue="qp3pGwVRUuaW1uhyQXGFE7hp9AOcCvxv579fieS9rUs3xoLbcSnUYlueprGbA3nULNofHde5tXp+5KlyY/+QVQ==" workbookSaltValue="xvXsqex4LVha3IkXHMwKqQ==" workbookSpinCount="100000" lockStructure="1"/>
  <bookViews>
    <workbookView xWindow="0" yWindow="0" windowWidth="23040" windowHeight="9408" tabRatio="851" activeTab="6"/>
  </bookViews>
  <sheets>
    <sheet name="Foglio1" sheetId="1" r:id="rId1"/>
    <sheet name="Foglio2" sheetId="14" r:id="rId2"/>
    <sheet name="cons. entr.2018" sheetId="6" r:id="rId3"/>
    <sheet name="cons.usc. 2018" sheetId="7" r:id="rId4"/>
    <sheet name="note spese" sheetId="2" r:id="rId5"/>
    <sheet name="nota spese2-43" sheetId="3" r:id="rId6"/>
    <sheet name="note spese (2)" sheetId="4" r:id="rId7"/>
  </sheets>
  <definedNames>
    <definedName name="_xlnm.Print_Area" localSheetId="2">'cons. entr.2018'!$B$3:$G$31</definedName>
    <definedName name="_xlnm.Print_Area" localSheetId="3">'cons.usc. 2018'!$B$2:$G$31</definedName>
    <definedName name="_xlnm.Print_Area" localSheetId="0">Foglio1!$A$1:$U$99</definedName>
    <definedName name="Excel_BuiltIn_Print_Area" localSheetId="4">#REF!</definedName>
    <definedName name="Excel_BuiltIn_Print_Area" localSheetId="6">#REF!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32" i="6" l="1"/>
  <c r="G14" i="7" l="1"/>
  <c r="K80" i="1"/>
  <c r="U162" i="14"/>
  <c r="H22" i="7"/>
  <c r="S80" i="1"/>
  <c r="G26" i="7"/>
  <c r="H26" i="7"/>
  <c r="H14" i="7"/>
  <c r="G22" i="7"/>
  <c r="G27" i="6"/>
  <c r="H18" i="6"/>
  <c r="G18" i="6"/>
  <c r="G24" i="6" s="1"/>
  <c r="H17" i="6"/>
  <c r="G29" i="6" s="1"/>
  <c r="E162" i="14"/>
  <c r="D162" i="14"/>
  <c r="C80" i="1"/>
  <c r="H24" i="6" l="1"/>
  <c r="H29" i="7"/>
  <c r="G28" i="6"/>
  <c r="C4" i="1"/>
  <c r="M162" i="14"/>
  <c r="H162" i="14"/>
  <c r="W162" i="14"/>
  <c r="V162" i="14"/>
  <c r="T162" i="14"/>
  <c r="S162" i="14"/>
  <c r="R162" i="14"/>
  <c r="Q162" i="14"/>
  <c r="P162" i="14"/>
  <c r="O162" i="14"/>
  <c r="N162" i="14"/>
  <c r="L162" i="14"/>
  <c r="K162" i="14"/>
  <c r="J162" i="14"/>
  <c r="J167" i="14" s="1"/>
  <c r="I162" i="14"/>
  <c r="G162" i="14"/>
  <c r="F162" i="14"/>
  <c r="C162" i="14"/>
  <c r="G29" i="7"/>
  <c r="F29" i="7"/>
  <c r="F24" i="6"/>
  <c r="U80" i="1"/>
  <c r="T80" i="1"/>
  <c r="R80" i="1"/>
  <c r="Q80" i="1"/>
  <c r="P80" i="1"/>
  <c r="O80" i="1"/>
  <c r="N80" i="1"/>
  <c r="M80" i="1"/>
  <c r="L80" i="1"/>
  <c r="J80" i="1"/>
  <c r="I80" i="1"/>
  <c r="M81" i="1" s="1"/>
  <c r="H80" i="1"/>
  <c r="H85" i="1" s="1"/>
  <c r="G80" i="1"/>
  <c r="F80" i="1"/>
  <c r="E80" i="1"/>
  <c r="D80" i="1"/>
  <c r="G31" i="6" l="1"/>
  <c r="G33" i="7"/>
  <c r="G32" i="7"/>
  <c r="G30" i="6"/>
  <c r="C164" i="14"/>
  <c r="J171" i="14" s="1"/>
  <c r="J180" i="14" s="1"/>
  <c r="C82" i="1"/>
  <c r="M82" i="1"/>
  <c r="O164" i="14"/>
  <c r="O163" i="14"/>
  <c r="J172" i="14"/>
  <c r="H90" i="1"/>
  <c r="G34" i="7" l="1"/>
  <c r="H86" i="1"/>
  <c r="H99" i="1" s="1"/>
  <c r="J168" i="14"/>
  <c r="J181" i="14" s="1"/>
  <c r="J183" i="14" s="1"/>
  <c r="J173" i="14" l="1"/>
  <c r="J175" i="14" s="1"/>
  <c r="H89" i="1"/>
  <c r="H98" i="1" l="1"/>
  <c r="H91" i="1"/>
  <c r="H93" i="1" s="1"/>
</calcChain>
</file>

<file path=xl/comments1.xml><?xml version="1.0" encoding="utf-8"?>
<comments xmlns="http://schemas.openxmlformats.org/spreadsheetml/2006/main">
  <authors>
    <author/>
    <author>Vicenza</author>
  </authors>
  <commentList>
    <comment ref="C3" authorId="0" shapeId="0">
      <text>
        <r>
          <rPr>
            <sz val="9"/>
            <color rgb="FF000000"/>
            <rFont val="Tahoma"/>
          </rPr>
          <t xml:space="preserve">Mancano 9,60euro avanzati in contanti dal collegio di Vicenza
</t>
        </r>
      </text>
    </comment>
    <comment ref="C6" authorId="0" shapeId="0">
      <text>
        <r>
          <rPr>
            <b/>
            <sz val="8"/>
            <color rgb="FF000000"/>
            <rFont val="Tahoma"/>
            <family val="2"/>
          </rPr>
          <t xml:space="preserve">.:
</t>
        </r>
        <r>
          <rPr>
            <sz val="8"/>
            <color rgb="FF000000"/>
            <rFont val="Tahoma"/>
            <family val="2"/>
          </rPr>
          <t>fondo cassa 1più riscos. Ruoli collegio dalla federazione nazionale</t>
        </r>
      </text>
    </comment>
    <comment ref="D6" authorId="0" shapeId="0">
      <text>
        <r>
          <rPr>
            <b/>
            <sz val="8"/>
            <color rgb="FF000000"/>
            <rFont val="Tahoma"/>
            <family val="2"/>
          </rPr>
          <t xml:space="preserve">.:
</t>
        </r>
        <r>
          <rPr>
            <sz val="8"/>
            <color rgb="FF000000"/>
            <rFont val="Tahoma"/>
            <family val="2"/>
          </rPr>
          <t>RISCOSSIONI DA</t>
        </r>
        <r>
          <rPr>
            <b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>BANCA</t>
        </r>
      </text>
    </comment>
    <comment ref="E6" authorId="0" shapeId="0">
      <text>
        <r>
          <rPr>
            <b/>
            <sz val="8"/>
            <color rgb="FF000000"/>
            <rFont val="Tahoma"/>
            <family val="2"/>
          </rPr>
          <t xml:space="preserve">.:
</t>
        </r>
        <r>
          <rPr>
            <sz val="8"/>
            <color rgb="FF000000"/>
            <rFont val="Tahoma"/>
            <family val="2"/>
          </rPr>
          <t>RISCOSSIONE QUOTE</t>
        </r>
        <r>
          <rPr>
            <b/>
            <sz val="8"/>
            <color rgb="FF000000"/>
            <rFont val="Tahoma"/>
            <family val="2"/>
          </rPr>
          <t xml:space="preserve">  </t>
        </r>
        <r>
          <rPr>
            <sz val="8"/>
            <color rgb="FF000000"/>
            <rFont val="Tahoma"/>
            <family val="2"/>
          </rPr>
          <t>ISCRIZIONI FUORI RUOLO</t>
        </r>
      </text>
    </comment>
    <comment ref="F6" authorId="0" shapeId="0">
      <text>
        <r>
          <rPr>
            <b/>
            <sz val="8"/>
            <color rgb="FF000000"/>
            <rFont val="Tahoma"/>
            <family val="2"/>
          </rPr>
          <t xml:space="preserve">.:
</t>
        </r>
        <r>
          <rPr>
            <sz val="8"/>
            <color rgb="FF000000"/>
            <rFont val="Tahoma"/>
            <family val="2"/>
          </rPr>
          <t>FUSIONE COLLEGI</t>
        </r>
      </text>
    </comment>
    <comment ref="G6" authorId="0" shapeId="0">
      <text>
        <r>
          <rPr>
            <sz val="9"/>
            <color rgb="FF000000"/>
            <rFont val="Tahoma"/>
          </rPr>
          <t xml:space="preserve">ISCRIZIONE CORSO AGGIORNAMENTO DEL 5-5-18
</t>
        </r>
      </text>
    </comment>
    <comment ref="I6" authorId="0" shapeId="0">
      <text>
        <r>
          <rPr>
            <b/>
            <sz val="8"/>
            <color rgb="FF000000"/>
            <rFont val="Tahoma"/>
            <family val="2"/>
          </rPr>
          <t xml:space="preserve">.:
</t>
        </r>
        <r>
          <rPr>
            <sz val="10"/>
            <color rgb="FF000000"/>
            <rFont val="Tahoma"/>
            <family val="2"/>
          </rPr>
          <t>spese cancelleria-segreteria</t>
        </r>
      </text>
    </comment>
    <comment ref="J6" authorId="0" shapeId="0">
      <text>
        <r>
          <rPr>
            <b/>
            <sz val="8"/>
            <color rgb="FF000000"/>
            <rFont val="Tahoma"/>
            <family val="2"/>
          </rPr>
          <t xml:space="preserve">.:
</t>
        </r>
        <r>
          <rPr>
            <sz val="10"/>
            <color rgb="FF000000"/>
            <rFont val="Tahoma"/>
            <family val="2"/>
          </rPr>
          <t>spese postali-telegr.-telefoniche</t>
        </r>
      </text>
    </comment>
    <comment ref="K6" authorId="0" shapeId="0">
      <text>
        <r>
          <rPr>
            <sz val="10"/>
            <rFont val="Arial"/>
            <family val="2"/>
          </rPr>
          <t>Attivita' Consiglio Direttivo</t>
        </r>
      </text>
    </comment>
    <comment ref="L6" authorId="0" shapeId="0">
      <text>
        <r>
          <rPr>
            <sz val="10"/>
            <rFont val="Arial"/>
            <family val="2"/>
          </rPr>
          <t xml:space="preserve">Attivita' in Federazione </t>
        </r>
      </text>
    </comment>
    <comment ref="M6" authorId="0" shapeId="0">
      <text>
        <r>
          <rPr>
            <b/>
            <sz val="8"/>
            <color rgb="FF000000"/>
            <rFont val="Tahoma"/>
            <family val="2"/>
          </rPr>
          <t xml:space="preserve">.:
</t>
        </r>
        <r>
          <rPr>
            <sz val="10"/>
            <color rgb="FF000000"/>
            <rFont val="Tahoma"/>
            <family val="2"/>
          </rPr>
          <t>spese affitto sede</t>
        </r>
      </text>
    </comment>
    <comment ref="N6" authorId="0" shapeId="0">
      <text>
        <r>
          <rPr>
            <sz val="10"/>
            <color rgb="FF000000"/>
            <rFont val="Tahoma"/>
            <family val="2"/>
          </rPr>
          <t>DATAKEY</t>
        </r>
      </text>
    </comment>
    <comment ref="O6" authorId="0" shapeId="0">
      <text>
        <r>
          <rPr>
            <sz val="10"/>
            <color rgb="FF000000"/>
            <rFont val="Tahoma"/>
            <family val="2"/>
          </rPr>
          <t>Spese legali</t>
        </r>
      </text>
    </comment>
    <comment ref="P6" authorId="0" shapeId="0">
      <text>
        <r>
          <rPr>
            <b/>
            <sz val="8"/>
            <color rgb="FF000000"/>
            <rFont val="Tahoma"/>
            <family val="2"/>
          </rPr>
          <t xml:space="preserve">.:
</t>
        </r>
        <r>
          <rPr>
            <sz val="10"/>
            <color rgb="FF000000"/>
            <rFont val="Tahoma"/>
            <family val="2"/>
          </rPr>
          <t>spese congressi-cult.-aggiornamenti</t>
        </r>
      </text>
    </comment>
    <comment ref="Q6" authorId="0" shapeId="0">
      <text>
        <r>
          <rPr>
            <b/>
            <sz val="10"/>
            <color rgb="FF000000"/>
            <rFont val="Tahoma"/>
            <family val="2"/>
          </rPr>
          <t xml:space="preserve">.:
</t>
        </r>
        <r>
          <rPr>
            <sz val="10"/>
            <color rgb="FF000000"/>
            <rFont val="Tahoma"/>
            <family val="2"/>
          </rPr>
          <t>contributo Consiglio regionale</t>
        </r>
      </text>
    </comment>
    <comment ref="R6" authorId="0" shapeId="0">
      <text>
        <r>
          <rPr>
            <b/>
            <sz val="10"/>
            <color rgb="FF000000"/>
            <rFont val="Tahoma"/>
            <family val="2"/>
          </rPr>
          <t xml:space="preserve">.:
</t>
        </r>
        <r>
          <rPr>
            <sz val="10"/>
            <color rgb="FF000000"/>
            <rFont val="Tahoma"/>
            <family val="2"/>
          </rPr>
          <t>versamenti federazione  iscrizioni fuori ruolo</t>
        </r>
      </text>
    </comment>
    <comment ref="S6" authorId="0" shapeId="0">
      <text>
        <r>
          <rPr>
            <b/>
            <sz val="10"/>
            <color rgb="FF000000"/>
            <rFont val="Tahoma"/>
            <family val="2"/>
          </rPr>
          <t xml:space="preserve">.:
</t>
        </r>
        <r>
          <rPr>
            <sz val="10"/>
            <color rgb="FF000000"/>
            <rFont val="Tahoma"/>
            <family val="2"/>
          </rPr>
          <t>spese tenuta conto corrente</t>
        </r>
      </text>
    </comment>
    <comment ref="T6" authorId="0" shapeId="0">
      <text>
        <r>
          <rPr>
            <b/>
            <sz val="8"/>
            <color rgb="FF000000"/>
            <rFont val="Tahoma"/>
            <family val="2"/>
          </rPr>
          <t xml:space="preserve">.:
</t>
        </r>
        <r>
          <rPr>
            <sz val="8"/>
            <color rgb="FF000000"/>
            <rFont val="Tahoma"/>
            <family val="2"/>
          </rPr>
          <t>spese una tantum</t>
        </r>
      </text>
    </comment>
    <comment ref="U6" authorId="0" shapeId="0">
      <text>
        <r>
          <rPr>
            <b/>
            <sz val="8"/>
            <color rgb="FF000000"/>
            <rFont val="Tahoma"/>
            <family val="2"/>
          </rPr>
          <t xml:space="preserve">.:
</t>
        </r>
        <r>
          <rPr>
            <sz val="8"/>
            <color rgb="FF000000"/>
            <rFont val="Tahoma"/>
            <family val="2"/>
          </rPr>
          <t>fondo spese impreviste</t>
        </r>
      </text>
    </comment>
    <comment ref="C8" authorId="1" shapeId="0">
      <text>
        <r>
          <rPr>
            <sz val="9"/>
            <color indexed="81"/>
            <rFont val="Tahoma"/>
            <charset val="1"/>
          </rPr>
          <t xml:space="preserve">ENTRATA VIRTUALE DA FEDERAZIONE ( ritenuta per PEC )
</t>
        </r>
      </text>
    </comment>
    <comment ref="N8" authorId="1" shapeId="0">
      <text>
        <r>
          <rPr>
            <sz val="9"/>
            <color indexed="81"/>
            <rFont val="Tahoma"/>
            <charset val="1"/>
          </rPr>
          <t xml:space="preserve">Importo trattenuto da Federazione per PEC
</t>
        </r>
      </text>
    </comment>
    <comment ref="C9" authorId="0" shapeId="0">
      <text>
        <r>
          <rPr>
            <sz val="9"/>
            <color rgb="FF000000"/>
            <rFont val="Tahoma"/>
          </rPr>
          <t xml:space="preserve">Bonifico da Fed.Naz.per cotributi iscritti al 29-12-2017
</t>
        </r>
      </text>
    </comment>
    <comment ref="D10" authorId="0" shapeId="0">
      <text>
        <r>
          <rPr>
            <sz val="9"/>
            <color rgb="FF000000"/>
            <rFont val="Tahoma"/>
          </rPr>
          <t xml:space="preserve">Rimborso quota canone carta di pagamento
</t>
        </r>
      </text>
    </comment>
    <comment ref="E11" authorId="0" shapeId="0">
      <text>
        <r>
          <rPr>
            <sz val="9"/>
            <color rgb="FF000000"/>
            <rFont val="Tahoma"/>
          </rPr>
          <t xml:space="preserve">Rizzo Federica
</t>
        </r>
      </text>
    </comment>
    <comment ref="E12" authorId="0" shapeId="0">
      <text>
        <r>
          <rPr>
            <sz val="9"/>
            <color rgb="FF000000"/>
            <rFont val="Tahoma"/>
          </rPr>
          <t xml:space="preserve">Camarin Francesco
</t>
        </r>
      </text>
    </comment>
    <comment ref="E13" authorId="0" shapeId="0">
      <text>
        <r>
          <rPr>
            <sz val="9"/>
            <color rgb="FF000000"/>
            <rFont val="Tahoma"/>
          </rPr>
          <t xml:space="preserve">Caruso Fabio
</t>
        </r>
      </text>
    </comment>
    <comment ref="K14" authorId="0" shapeId="0">
      <text>
        <r>
          <rPr>
            <sz val="9"/>
            <color rgb="FF000000"/>
            <rFont val="Tahoma"/>
          </rPr>
          <t xml:space="preserve">Pedaggio autostrada
</t>
        </r>
      </text>
    </comment>
    <comment ref="L15" authorId="0" shapeId="0">
      <text>
        <r>
          <rPr>
            <sz val="9"/>
            <color rgb="FF000000"/>
            <rFont val="Tahoma"/>
          </rPr>
          <t xml:space="preserve">Rimborso al Presidente per elezione nuovo CC
</t>
        </r>
      </text>
    </comment>
    <comment ref="K16" authorId="0" shapeId="0">
      <text>
        <r>
          <rPr>
            <sz val="9"/>
            <color rgb="FF000000"/>
            <rFont val="Tahoma"/>
          </rPr>
          <t xml:space="preserve">Pedaggio autostrada
</t>
        </r>
      </text>
    </comment>
    <comment ref="S17" authorId="0" shapeId="0">
      <text>
        <r>
          <rPr>
            <sz val="9"/>
            <color rgb="FF000000"/>
            <rFont val="Tahoma"/>
          </rPr>
          <t xml:space="preserve">Commissione bancomat
</t>
        </r>
      </text>
    </comment>
    <comment ref="S18" authorId="0" shapeId="0">
      <text>
        <r>
          <rPr>
            <sz val="9"/>
            <color rgb="FF000000"/>
            <rFont val="Tahoma"/>
          </rPr>
          <t>Quota annua bancomat</t>
        </r>
      </text>
    </comment>
    <comment ref="K19" authorId="1" shapeId="0">
      <text>
        <r>
          <rPr>
            <sz val="9"/>
            <color indexed="81"/>
            <rFont val="Tahoma"/>
            <charset val="1"/>
          </rPr>
          <t xml:space="preserve">Soldi in contanti dell' ex collegio di Vicenza
</t>
        </r>
      </text>
    </comment>
    <comment ref="K20" authorId="1" shapeId="0">
      <text>
        <r>
          <rPr>
            <sz val="9"/>
            <color indexed="81"/>
            <rFont val="Tahoma"/>
            <charset val="1"/>
          </rPr>
          <t xml:space="preserve">Soldi in contanti dell' ex collegio di Vicenza
</t>
        </r>
      </text>
    </comment>
    <comment ref="I21" authorId="0" shapeId="0">
      <text>
        <r>
          <rPr>
            <sz val="9"/>
            <color rgb="FF000000"/>
            <rFont val="Tahoma"/>
          </rPr>
          <t xml:space="preserve">Cartelle per archivio
</t>
        </r>
      </text>
    </comment>
    <comment ref="J22" authorId="0" shapeId="0">
      <text>
        <r>
          <rPr>
            <sz val="9"/>
            <color rgb="FF000000"/>
            <rFont val="Tahoma"/>
          </rPr>
          <t xml:space="preserve">Acconto creazione sito internet
</t>
        </r>
      </text>
    </comment>
    <comment ref="S23" authorId="0" shapeId="0">
      <text>
        <r>
          <rPr>
            <sz val="9"/>
            <color rgb="FF000000"/>
            <rFont val="Tahoma"/>
          </rPr>
          <t xml:space="preserve">Spesa conto
</t>
        </r>
      </text>
    </comment>
    <comment ref="K24" authorId="0" shapeId="0">
      <text>
        <r>
          <rPr>
            <sz val="9"/>
            <color rgb="FF000000"/>
            <rFont val="Tahoma"/>
          </rPr>
          <t xml:space="preserve">Pedaggi autostrada
</t>
        </r>
      </text>
    </comment>
    <comment ref="C25" authorId="0" shapeId="0">
      <text>
        <r>
          <rPr>
            <sz val="9"/>
            <color rgb="FF000000"/>
            <rFont val="Tahoma"/>
          </rPr>
          <t xml:space="preserve">Bonifico da Federazione
</t>
        </r>
      </text>
    </comment>
    <comment ref="K26" authorId="0" shapeId="0">
      <text>
        <r>
          <rPr>
            <sz val="9"/>
            <color rgb="FF000000"/>
            <rFont val="Tahoma"/>
          </rPr>
          <t xml:space="preserve">Riunione consiglio regionale
</t>
        </r>
      </text>
    </comment>
    <comment ref="K27" authorId="0" shapeId="0">
      <text>
        <r>
          <rPr>
            <sz val="9"/>
            <color rgb="FF000000"/>
            <rFont val="Tahoma"/>
          </rPr>
          <t xml:space="preserve">Riunione consiglio regionale
</t>
        </r>
      </text>
    </comment>
    <comment ref="J28" authorId="0" shapeId="0">
      <text>
        <r>
          <rPr>
            <sz val="9"/>
            <color rgb="FF000000"/>
            <rFont val="Tahoma"/>
          </rPr>
          <t xml:space="preserve">2°Acconto creazione sito internet
</t>
        </r>
      </text>
    </comment>
    <comment ref="K29" authorId="0" shapeId="0">
      <text>
        <r>
          <rPr>
            <sz val="9"/>
            <color rgb="FF000000"/>
            <rFont val="Tahoma"/>
          </rPr>
          <t xml:space="preserve">Pedaggio autostrada
</t>
        </r>
      </text>
    </comment>
    <comment ref="H30" authorId="0" shapeId="0">
      <text>
        <r>
          <rPr>
            <sz val="9"/>
            <color rgb="FF000000"/>
            <rFont val="Tahoma"/>
          </rPr>
          <t xml:space="preserve">50euro saldo sito internet
40euro ristoro direttivo
</t>
        </r>
      </text>
    </comment>
    <comment ref="J30" authorId="0" shapeId="0">
      <text>
        <r>
          <rPr>
            <sz val="9"/>
            <color rgb="FF000000"/>
            <rFont val="Tahoma"/>
            <family val="2"/>
          </rPr>
          <t xml:space="preserve">Saldo creazione sito internet
</t>
        </r>
      </text>
    </comment>
    <comment ref="K31" authorId="0" shapeId="0">
      <text>
        <r>
          <rPr>
            <sz val="9"/>
            <color rgb="FF000000"/>
            <rFont val="Tahoma"/>
            <family val="2"/>
          </rPr>
          <t xml:space="preserve">Rimborso del 2-3-18
</t>
        </r>
      </text>
    </comment>
    <comment ref="E32" authorId="0" shapeId="0">
      <text>
        <r>
          <rPr>
            <sz val="9"/>
            <color rgb="FF000000"/>
            <rFont val="Tahoma"/>
          </rPr>
          <t xml:space="preserve">Pasin Gloria.errato pagamento daeimborsato da nuovo conto
</t>
        </r>
      </text>
    </comment>
    <comment ref="S33" authorId="0" shapeId="0">
      <text>
        <r>
          <rPr>
            <sz val="9"/>
            <color rgb="FF000000"/>
            <rFont val="Tahoma"/>
          </rPr>
          <t xml:space="preserve">Spesa conto
</t>
        </r>
      </text>
    </comment>
    <comment ref="U34" authorId="0" shapeId="0">
      <text>
        <r>
          <rPr>
            <sz val="9"/>
            <color rgb="FF000000"/>
            <rFont val="Tahoma"/>
          </rPr>
          <t xml:space="preserve">Quota iscrizione 4 colleghi,per mancata cancellazione da parte del direttivo.
</t>
        </r>
      </text>
    </comment>
    <comment ref="K35" authorId="0" shapeId="0">
      <text>
        <r>
          <rPr>
            <sz val="9"/>
            <color rgb="FF000000"/>
            <rFont val="Tahoma"/>
            <family val="2"/>
          </rPr>
          <t xml:space="preserve">Ristoro assembela bilancio
</t>
        </r>
      </text>
    </comment>
    <comment ref="M36" authorId="0" shapeId="0">
      <text>
        <r>
          <rPr>
            <sz val="9"/>
            <color rgb="FF000000"/>
            <rFont val="Tahoma"/>
            <family val="2"/>
          </rPr>
          <t xml:space="preserve">Acconto affitto
</t>
        </r>
      </text>
    </comment>
    <comment ref="K37" authorId="1" shapeId="0">
      <text>
        <r>
          <rPr>
            <sz val="9"/>
            <color indexed="81"/>
            <rFont val="Tahoma"/>
            <charset val="1"/>
          </rPr>
          <t xml:space="preserve">Soldi in contanti dell' ex collegio di Vicenza
</t>
        </r>
      </text>
    </comment>
    <comment ref="K38" authorId="0" shapeId="0">
      <text>
        <r>
          <rPr>
            <sz val="9"/>
            <color rgb="FF000000"/>
            <rFont val="Tahoma"/>
            <family val="2"/>
          </rPr>
          <t xml:space="preserve">Ristoro direttivo
</t>
        </r>
      </text>
    </comment>
    <comment ref="K39" authorId="0" shapeId="0">
      <text>
        <r>
          <rPr>
            <sz val="9"/>
            <color rgb="FF000000"/>
            <rFont val="Tahoma"/>
          </rPr>
          <t xml:space="preserve">Pedaggio autostrada
</t>
        </r>
      </text>
    </comment>
    <comment ref="S40" authorId="0" shapeId="0">
      <text>
        <r>
          <rPr>
            <sz val="9"/>
            <color rgb="FF000000"/>
            <rFont val="Tahoma"/>
            <family val="2"/>
          </rPr>
          <t xml:space="preserve">Commissioni bancarie
</t>
        </r>
      </text>
    </comment>
    <comment ref="S41" authorId="0" shapeId="0">
      <text>
        <r>
          <rPr>
            <sz val="9"/>
            <color rgb="FF000000"/>
            <rFont val="Tahoma"/>
            <family val="2"/>
          </rPr>
          <t xml:space="preserve">Imposta bollo
</t>
        </r>
      </text>
    </comment>
    <comment ref="C42" authorId="0" shapeId="0">
      <text>
        <r>
          <rPr>
            <sz val="9"/>
            <color rgb="FF000000"/>
            <rFont val="Tahoma"/>
            <family val="2"/>
          </rPr>
          <t xml:space="preserve">Bonifico da federazione
</t>
        </r>
      </text>
    </comment>
    <comment ref="K43" authorId="0" shapeId="0">
      <text>
        <r>
          <rPr>
            <sz val="9"/>
            <color rgb="FF000000"/>
            <rFont val="Tahoma"/>
          </rPr>
          <t xml:space="preserve">Ristoro direttivo
</t>
        </r>
      </text>
    </comment>
    <comment ref="K44" authorId="0" shapeId="0">
      <text>
        <r>
          <rPr>
            <sz val="9"/>
            <color rgb="FF000000"/>
            <rFont val="Tahoma"/>
          </rPr>
          <t xml:space="preserve">Pedaggio autostrada
</t>
        </r>
      </text>
    </comment>
    <comment ref="S45" authorId="0" shapeId="0">
      <text>
        <r>
          <rPr>
            <sz val="9"/>
            <color rgb="FF000000"/>
            <rFont val="Tahoma"/>
          </rPr>
          <t xml:space="preserve">Spesa conto
</t>
        </r>
      </text>
    </comment>
    <comment ref="M46" authorId="0" shapeId="0">
      <text>
        <r>
          <rPr>
            <sz val="9"/>
            <color rgb="FF000000"/>
            <rFont val="Tahoma"/>
            <family val="2"/>
          </rPr>
          <t xml:space="preserve">Acconto affitto
</t>
        </r>
      </text>
    </comment>
    <comment ref="K53" authorId="0" shapeId="0">
      <text>
        <r>
          <rPr>
            <sz val="9"/>
            <color rgb="FF000000"/>
            <rFont val="Tahoma"/>
          </rPr>
          <t xml:space="preserve">Ristoro direttivo
</t>
        </r>
      </text>
    </comment>
    <comment ref="H60" authorId="0" shapeId="0">
      <text>
        <r>
          <rPr>
            <sz val="9"/>
            <color rgb="FF000000"/>
            <rFont val="Tahoma"/>
          </rPr>
          <t xml:space="preserve">nota spese n°32
</t>
        </r>
      </text>
    </comment>
    <comment ref="P60" authorId="0" shapeId="0">
      <text>
        <r>
          <rPr>
            <sz val="9"/>
            <color rgb="FF000000"/>
            <rFont val="Tahoma"/>
          </rPr>
          <t xml:space="preserve">Vedi relazionedel Presidente
</t>
        </r>
      </text>
    </comment>
    <comment ref="T62" authorId="0" shapeId="0">
      <text>
        <r>
          <rPr>
            <sz val="9"/>
            <color rgb="FF000000"/>
            <rFont val="Tahoma"/>
            <family val="2"/>
          </rPr>
          <t xml:space="preserve">Bonifico per apertura nuovo conto corrente
</t>
        </r>
      </text>
    </comment>
    <comment ref="P63" authorId="0" shapeId="0">
      <text>
        <r>
          <rPr>
            <sz val="9"/>
            <color rgb="FF000000"/>
            <rFont val="Tahoma"/>
          </rPr>
          <t xml:space="preserve">Spese buffet per corso di aggiornamento del 5/5/18.
</t>
        </r>
      </text>
    </comment>
    <comment ref="E64" authorId="0" shapeId="0">
      <text>
        <r>
          <rPr>
            <sz val="9"/>
            <color rgb="FF000000"/>
            <rFont val="Tahoma"/>
          </rPr>
          <t xml:space="preserve">
Gaeta Davide</t>
        </r>
      </text>
    </comment>
    <comment ref="S65" authorId="0" shapeId="0">
      <text>
        <r>
          <rPr>
            <sz val="9"/>
            <color rgb="FF000000"/>
            <rFont val="Tahoma"/>
          </rPr>
          <t xml:space="preserve">Spesa conto
</t>
        </r>
      </text>
    </comment>
    <comment ref="S66" authorId="0" shapeId="0">
      <text>
        <r>
          <rPr>
            <sz val="9"/>
            <color rgb="FF000000"/>
            <rFont val="Tahoma"/>
          </rPr>
          <t xml:space="preserve">Spesa conto
</t>
        </r>
      </text>
    </comment>
    <comment ref="K67" authorId="0" shapeId="0">
      <text>
        <r>
          <rPr>
            <sz val="9"/>
            <color rgb="FF000000"/>
            <rFont val="Tahoma"/>
          </rPr>
          <t xml:space="preserve">Spese rappresentanza
</t>
        </r>
      </text>
    </comment>
    <comment ref="K68" authorId="0" shapeId="0">
      <text>
        <r>
          <rPr>
            <sz val="9"/>
            <color rgb="FF000000"/>
            <rFont val="Tahoma"/>
          </rPr>
          <t xml:space="preserve">Pedaggi autostrada
</t>
        </r>
      </text>
    </comment>
    <comment ref="S69" authorId="0" shapeId="0">
      <text>
        <r>
          <rPr>
            <sz val="9"/>
            <color rgb="FF000000"/>
            <rFont val="Tahoma"/>
            <family val="2"/>
          </rPr>
          <t xml:space="preserve">Commissioni bancarie
</t>
        </r>
      </text>
    </comment>
    <comment ref="S70" authorId="0" shapeId="0">
      <text>
        <r>
          <rPr>
            <sz val="9"/>
            <color rgb="FF000000"/>
            <rFont val="Tahoma"/>
            <family val="2"/>
          </rPr>
          <t xml:space="preserve">Imposta bollo
</t>
        </r>
      </text>
    </comment>
    <comment ref="S71" authorId="0" shapeId="0">
      <text>
        <r>
          <rPr>
            <sz val="9"/>
            <color rgb="FF000000"/>
            <rFont val="Tahoma"/>
          </rPr>
          <t xml:space="preserve">Spesa conto
</t>
        </r>
      </text>
    </comment>
    <comment ref="S72" authorId="0" shapeId="0">
      <text>
        <r>
          <rPr>
            <sz val="9"/>
            <color rgb="FF000000"/>
            <rFont val="Tahoma"/>
            <family val="2"/>
          </rPr>
          <t xml:space="preserve">Competenze di liquidazione
</t>
        </r>
      </text>
    </comment>
    <comment ref="S73" authorId="0" shapeId="0">
      <text>
        <r>
          <rPr>
            <sz val="9"/>
            <color rgb="FF000000"/>
            <rFont val="Tahoma"/>
            <family val="2"/>
          </rPr>
          <t xml:space="preserve">imposta di bollo
</t>
        </r>
      </text>
    </comment>
    <comment ref="T74" authorId="0" shapeId="0">
      <text>
        <r>
          <rPr>
            <sz val="9"/>
            <color rgb="FF000000"/>
            <rFont val="Tahoma"/>
            <family val="2"/>
          </rPr>
          <t xml:space="preserve">Estinzione conto corrente
</t>
        </r>
      </text>
    </comment>
    <comment ref="D75" authorId="0" shapeId="0">
      <text>
        <r>
          <rPr>
            <sz val="9"/>
            <color rgb="FF000000"/>
            <rFont val="Tahoma"/>
            <family val="2"/>
          </rPr>
          <t xml:space="preserve">Interessi
</t>
        </r>
      </text>
    </comment>
    <comment ref="H93" authorId="0" shapeId="0">
      <text>
        <r>
          <rPr>
            <b/>
            <sz val="8"/>
            <color rgb="FF000000"/>
            <rFont val="Tahoma"/>
            <family val="2"/>
          </rPr>
          <t xml:space="preserve">.:
</t>
        </r>
        <r>
          <rPr>
            <sz val="8"/>
            <color rgb="FF000000"/>
            <rFont val="Tahoma"/>
            <family val="2"/>
          </rPr>
          <t>totale in banca più totale contanti</t>
        </r>
      </text>
    </comment>
  </commentList>
</comments>
</file>

<file path=xl/comments2.xml><?xml version="1.0" encoding="utf-8"?>
<comments xmlns="http://schemas.openxmlformats.org/spreadsheetml/2006/main">
  <authors>
    <author/>
    <author>Vicenza</author>
  </authors>
  <commentList>
    <comment ref="C6" authorId="0" shapeId="0">
      <text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fondo cassa più riscos. Ruoli ordine dalla federazione nazionale</t>
        </r>
      </text>
    </comment>
    <comment ref="D6" authorId="0" shapeId="0">
      <text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 Riscos. Ruoli ordine altri albi dalla federazione nazionale</t>
        </r>
      </text>
    </comment>
    <comment ref="E6" authorId="0" shapeId="0">
      <text>
        <r>
          <rPr>
            <b/>
            <sz val="8"/>
            <color rgb="FF000000"/>
            <rFont val="Tahoma"/>
            <family val="2"/>
          </rPr>
          <t xml:space="preserve">.:
</t>
        </r>
        <r>
          <rPr>
            <sz val="8"/>
            <color rgb="FF000000"/>
            <rFont val="Tahoma"/>
            <family val="2"/>
          </rPr>
          <t>RISCOSSIONI DA</t>
        </r>
        <r>
          <rPr>
            <b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>BANCA</t>
        </r>
      </text>
    </comment>
    <comment ref="F6" authorId="0" shapeId="0">
      <text>
        <r>
          <rPr>
            <b/>
            <sz val="8"/>
            <color rgb="FF000000"/>
            <rFont val="Tahoma"/>
            <family val="2"/>
          </rPr>
          <t xml:space="preserve">.:
</t>
        </r>
        <r>
          <rPr>
            <sz val="8"/>
            <color rgb="FF000000"/>
            <rFont val="Tahoma"/>
            <family val="2"/>
          </rPr>
          <t>RISCOSSIONE QUOTE</t>
        </r>
        <r>
          <rPr>
            <b/>
            <sz val="8"/>
            <color rgb="FF000000"/>
            <rFont val="Tahoma"/>
            <family val="2"/>
          </rPr>
          <t xml:space="preserve">  </t>
        </r>
        <r>
          <rPr>
            <sz val="8"/>
            <color rgb="FF000000"/>
            <rFont val="Tahoma"/>
            <family val="2"/>
          </rPr>
          <t>ISCRIZIONI FUORI RUOLO</t>
        </r>
      </text>
    </comment>
    <comment ref="G6" authorId="0" shapeId="0">
      <text>
        <r>
          <rPr>
            <b/>
            <sz val="8"/>
            <color rgb="FF000000"/>
            <rFont val="Tahoma"/>
            <family val="2"/>
          </rPr>
          <t xml:space="preserve">
ISCRIZIONE ALTRI ALBI,DIRITTI DI SEGRETERIA</t>
        </r>
      </text>
    </comment>
    <comment ref="H6" authorId="1" shapeId="0">
      <text>
        <r>
          <rPr>
            <sz val="9"/>
            <color indexed="81"/>
            <rFont val="Tahoma"/>
            <charset val="1"/>
          </rPr>
          <t xml:space="preserve">RIVERSAMENTO ASSISTENTI SANITARI
</t>
        </r>
      </text>
    </comment>
    <comment ref="I6" authorId="0" shapeId="0">
      <text>
        <r>
          <rPr>
            <sz val="9"/>
            <color rgb="FF000000"/>
            <rFont val="Tahoma"/>
          </rPr>
          <t xml:space="preserve">ISCRIZIONE CORSO AGGIORNAMENTO DEL 5-5-18
</t>
        </r>
      </text>
    </comment>
    <comment ref="K6" authorId="0" shapeId="0">
      <text>
        <r>
          <rPr>
            <sz val="10"/>
            <color rgb="FF000000"/>
            <rFont val="Tahoma"/>
            <family val="2"/>
          </rPr>
          <t>spese cancelleria-segreteria</t>
        </r>
      </text>
    </comment>
    <comment ref="L6" authorId="0" shapeId="0">
      <text>
        <r>
          <rPr>
            <sz val="10"/>
            <color rgb="FF000000"/>
            <rFont val="Tahoma"/>
            <family val="2"/>
          </rPr>
          <t>spese sito internet</t>
        </r>
      </text>
    </comment>
    <comment ref="M6" authorId="0" shapeId="0">
      <text>
        <r>
          <rPr>
            <sz val="10"/>
            <rFont val="Arial"/>
            <family val="2"/>
          </rPr>
          <t>Attivita' Consiglio Direttivo</t>
        </r>
      </text>
    </comment>
    <comment ref="N6" authorId="0" shapeId="0">
      <text>
        <r>
          <rPr>
            <sz val="10"/>
            <rFont val="Arial"/>
            <family val="2"/>
          </rPr>
          <t xml:space="preserve">Attivita' in Federazione </t>
        </r>
      </text>
    </comment>
    <comment ref="O6" authorId="0" shapeId="0">
      <text>
        <r>
          <rPr>
            <sz val="10"/>
            <color rgb="FF000000"/>
            <rFont val="Tahoma"/>
            <family val="2"/>
          </rPr>
          <t>spese affitto sede</t>
        </r>
      </text>
    </comment>
    <comment ref="P6" authorId="0" shapeId="0">
      <text>
        <r>
          <rPr>
            <sz val="10"/>
            <color rgb="FF000000"/>
            <rFont val="Tahoma"/>
            <family val="2"/>
          </rPr>
          <t>DATAKEY</t>
        </r>
      </text>
    </comment>
    <comment ref="Q6" authorId="0" shapeId="0">
      <text>
        <r>
          <rPr>
            <sz val="10"/>
            <color rgb="FF000000"/>
            <rFont val="Tahoma"/>
            <family val="2"/>
          </rPr>
          <t>Spese legali e
assicurative</t>
        </r>
      </text>
    </comment>
    <comment ref="R6" authorId="0" shapeId="0">
      <text>
        <r>
          <rPr>
            <sz val="10"/>
            <color rgb="FF000000"/>
            <rFont val="Tahoma"/>
            <family val="2"/>
          </rPr>
          <t>spese congressi-cult.-aggiornamenti</t>
        </r>
      </text>
    </comment>
    <comment ref="S6" authorId="0" shapeId="0">
      <text>
        <r>
          <rPr>
            <sz val="10"/>
            <color rgb="FF000000"/>
            <rFont val="Tahoma"/>
            <family val="2"/>
          </rPr>
          <t>contributo Consiglio regionale</t>
        </r>
      </text>
    </comment>
    <comment ref="T6" authorId="0" shapeId="0">
      <text>
        <r>
          <rPr>
            <sz val="10"/>
            <color rgb="FF000000"/>
            <rFont val="Tahoma"/>
            <family val="2"/>
          </rPr>
          <t>versamenti federazione  iscrizioni fuori ruolo</t>
        </r>
      </text>
    </comment>
    <comment ref="U6" authorId="0" shapeId="0">
      <text>
        <r>
          <rPr>
            <sz val="10"/>
            <color rgb="FF000000"/>
            <rFont val="Tahoma"/>
            <family val="2"/>
          </rPr>
          <t>spese tenuta conto corrente</t>
        </r>
      </text>
    </comment>
    <comment ref="V6" authorId="0" shapeId="0">
      <text>
        <r>
          <rPr>
            <sz val="10"/>
            <color rgb="FF000000"/>
            <rFont val="Tahoma"/>
            <family val="2"/>
          </rPr>
          <t>spese una tantum</t>
        </r>
      </text>
    </comment>
    <comment ref="W6" authorId="0" shapeId="0">
      <text>
        <r>
          <rPr>
            <sz val="10"/>
            <color rgb="FF000000"/>
            <rFont val="Tahoma"/>
            <family val="2"/>
          </rPr>
          <t>fondo spese impreviste</t>
        </r>
      </text>
    </comment>
    <comment ref="C7" authorId="0" shapeId="0">
      <text>
        <r>
          <rPr>
            <sz val="9"/>
            <color rgb="FF000000"/>
            <rFont val="Tahoma"/>
            <family val="2"/>
          </rPr>
          <t xml:space="preserve">Bonifico da conto vecchio per apertura nuovo conto corrente.
</t>
        </r>
      </text>
    </comment>
    <comment ref="U8" authorId="0" shapeId="0">
      <text>
        <r>
          <rPr>
            <sz val="9"/>
            <color rgb="FF000000"/>
            <rFont val="Tahoma"/>
            <family val="2"/>
          </rPr>
          <t xml:space="preserve">Spese bancarie
</t>
        </r>
      </text>
    </comment>
    <comment ref="M9" authorId="0" shapeId="0">
      <text>
        <r>
          <rPr>
            <sz val="9"/>
            <color rgb="FF000000"/>
            <rFont val="Tahoma"/>
          </rPr>
          <t xml:space="preserve">Spese direttivo
</t>
        </r>
      </text>
    </comment>
    <comment ref="U10" authorId="0" shapeId="0">
      <text>
        <r>
          <rPr>
            <sz val="9"/>
            <color rgb="FF000000"/>
            <rFont val="Tahoma"/>
            <family val="2"/>
          </rPr>
          <t xml:space="preserve">Canone mensile
</t>
        </r>
      </text>
    </comment>
    <comment ref="F11" authorId="0" shapeId="0">
      <text>
        <r>
          <rPr>
            <sz val="9"/>
            <color rgb="FF000000"/>
            <rFont val="Tahoma"/>
            <family val="2"/>
          </rPr>
          <t xml:space="preserve">Lago Alessandro
</t>
        </r>
      </text>
    </comment>
    <comment ref="F12" authorId="0" shapeId="0">
      <text>
        <r>
          <rPr>
            <sz val="9"/>
            <color rgb="FF000000"/>
            <rFont val="Tahoma"/>
            <family val="2"/>
          </rPr>
          <t xml:space="preserve">Dal Maso Giacomo
</t>
        </r>
      </text>
    </comment>
    <comment ref="F13" authorId="0" shapeId="0">
      <text>
        <r>
          <rPr>
            <sz val="9"/>
            <color rgb="FF000000"/>
            <rFont val="Tahoma"/>
            <family val="2"/>
          </rPr>
          <t xml:space="preserve">Lain Francesca
</t>
        </r>
      </text>
    </comment>
    <comment ref="F14" authorId="0" shapeId="0">
      <text>
        <r>
          <rPr>
            <sz val="9"/>
            <color rgb="FF000000"/>
            <rFont val="Tahoma"/>
            <family val="2"/>
          </rPr>
          <t>Gudese Eleonora</t>
        </r>
      </text>
    </comment>
    <comment ref="F15" authorId="0" shapeId="0">
      <text>
        <r>
          <rPr>
            <sz val="9"/>
            <color rgb="FF000000"/>
            <rFont val="Tahoma"/>
            <family val="2"/>
          </rPr>
          <t xml:space="preserve">Zanin Sara
</t>
        </r>
      </text>
    </comment>
    <comment ref="U16" authorId="0" shapeId="0">
      <text>
        <r>
          <rPr>
            <sz val="9"/>
            <color rgb="FF000000"/>
            <rFont val="Tahoma"/>
            <family val="2"/>
          </rPr>
          <t xml:space="preserve">Canone mensile
</t>
        </r>
      </text>
    </comment>
    <comment ref="C17" authorId="0" shapeId="0">
      <text>
        <r>
          <rPr>
            <sz val="9"/>
            <color rgb="FF000000"/>
            <rFont val="Tahoma"/>
            <family val="2"/>
          </rPr>
          <t xml:space="preserve">Riiversamenti al 29-6-18
</t>
        </r>
      </text>
    </comment>
    <comment ref="U18" authorId="0" shapeId="0">
      <text>
        <r>
          <rPr>
            <sz val="9"/>
            <color rgb="FF000000"/>
            <rFont val="Tahoma"/>
          </rPr>
          <t xml:space="preserve">Recupero bolli per invio rendiconto
</t>
        </r>
      </text>
    </comment>
    <comment ref="M19" authorId="0" shapeId="0">
      <text>
        <r>
          <rPr>
            <sz val="9"/>
            <color rgb="FF000000"/>
            <rFont val="Tahoma"/>
          </rPr>
          <t xml:space="preserve">Rimborso spese Lorenzon Sergio
</t>
        </r>
      </text>
    </comment>
    <comment ref="M20" authorId="0" shapeId="0">
      <text>
        <r>
          <rPr>
            <sz val="9"/>
            <color rgb="FF000000"/>
            <rFont val="Tahoma"/>
          </rPr>
          <t xml:space="preserve">Rimborso spese Dal Zilio Manuela
</t>
        </r>
      </text>
    </comment>
    <comment ref="M21" authorId="0" shapeId="0">
      <text>
        <r>
          <rPr>
            <sz val="9"/>
            <color rgb="FF000000"/>
            <rFont val="Tahoma"/>
          </rPr>
          <t xml:space="preserve">Rimborso spese Sasset Ilaria
</t>
        </r>
      </text>
    </comment>
    <comment ref="M22" authorId="0" shapeId="0">
      <text>
        <r>
          <rPr>
            <sz val="9"/>
            <color rgb="FF000000"/>
            <rFont val="Tahoma"/>
          </rPr>
          <t xml:space="preserve">Rimborso spese Stefani Eleonora
</t>
        </r>
      </text>
    </comment>
    <comment ref="M23" authorId="0" shapeId="0">
      <text>
        <r>
          <rPr>
            <sz val="9"/>
            <color rgb="FF000000"/>
            <rFont val="Tahoma"/>
          </rPr>
          <t xml:space="preserve">Rimborso spese Costa Matteo
</t>
        </r>
      </text>
    </comment>
    <comment ref="M24" authorId="0" shapeId="0">
      <text>
        <r>
          <rPr>
            <sz val="9"/>
            <color rgb="FF000000"/>
            <rFont val="Tahoma"/>
          </rPr>
          <t xml:space="preserve">Rimborso spese Iseppi SIlvio
</t>
        </r>
      </text>
    </comment>
    <comment ref="M25" authorId="0" shapeId="0">
      <text>
        <r>
          <rPr>
            <sz val="9"/>
            <color rgb="FF000000"/>
            <rFont val="Tahoma"/>
          </rPr>
          <t xml:space="preserve">Rimborso spese Bertoldo Guido Luca
</t>
        </r>
      </text>
    </comment>
    <comment ref="M26" authorId="0" shapeId="0">
      <text>
        <r>
          <rPr>
            <sz val="9"/>
            <color rgb="FF000000"/>
            <rFont val="Tahoma"/>
          </rPr>
          <t xml:space="preserve">Rimborso spese Benvenuti Rosanna
</t>
        </r>
      </text>
    </comment>
    <comment ref="M27" authorId="0" shapeId="0">
      <text>
        <r>
          <rPr>
            <sz val="9"/>
            <color rgb="FF000000"/>
            <rFont val="Tahoma"/>
          </rPr>
          <t xml:space="preserve">Rimborso spese Zoroni Cristiana
</t>
        </r>
      </text>
    </comment>
    <comment ref="M28" authorId="0" shapeId="0">
      <text>
        <r>
          <rPr>
            <sz val="9"/>
            <color rgb="FF000000"/>
            <rFont val="Tahoma"/>
          </rPr>
          <t xml:space="preserve">Rimborso spese Fattorello Giulia
</t>
        </r>
      </text>
    </comment>
    <comment ref="M29" authorId="0" shapeId="0">
      <text>
        <r>
          <rPr>
            <sz val="9"/>
            <color rgb="FF000000"/>
            <rFont val="Tahoma"/>
          </rPr>
          <t xml:space="preserve">Rimborso spese Maso Carla
</t>
        </r>
      </text>
    </comment>
    <comment ref="W30" authorId="0" shapeId="0">
      <text>
        <r>
          <rPr>
            <sz val="9"/>
            <color rgb="FF000000"/>
            <rFont val="Tahoma"/>
          </rPr>
          <t xml:space="preserve">Rimborso quota erroneamente pagata da Pasi Gloria ( unicredit 6-3-18 )
</t>
        </r>
      </text>
    </comment>
    <comment ref="M31" authorId="0" shapeId="0">
      <text>
        <r>
          <rPr>
            <sz val="9"/>
            <color rgb="FF000000"/>
            <rFont val="Tahoma"/>
          </rPr>
          <t xml:space="preserve">Rimborso spese Zago Angelica
</t>
        </r>
      </text>
    </comment>
    <comment ref="Q32" authorId="0" shapeId="0">
      <text>
        <r>
          <rPr>
            <sz val="9"/>
            <color rgb="FF000000"/>
            <rFont val="Tahoma"/>
          </rPr>
          <t xml:space="preserve">assicurazione direttivo
</t>
        </r>
      </text>
    </comment>
    <comment ref="M33" authorId="0" shapeId="0">
      <text>
        <r>
          <rPr>
            <sz val="9"/>
            <color rgb="FF000000"/>
            <rFont val="Tahoma"/>
          </rPr>
          <t xml:space="preserve">Pedaggio autostrada
</t>
        </r>
      </text>
    </comment>
    <comment ref="G34" authorId="0" shapeId="0">
      <text>
        <r>
          <rPr>
            <sz val="9"/>
            <color rgb="FF000000"/>
            <rFont val="Tahoma"/>
          </rPr>
          <t xml:space="preserve">
Da Federazione</t>
        </r>
      </text>
    </comment>
    <comment ref="K35" authorId="0" shapeId="0">
      <text>
        <r>
          <rPr>
            <sz val="9"/>
            <color rgb="FF000000"/>
            <rFont val="Tahoma"/>
          </rPr>
          <t xml:space="preserve">Firma digitale Tesoriere Zoroni e Presidente Revisore dei conti Iseppi
</t>
        </r>
      </text>
    </comment>
    <comment ref="M36" authorId="0" shapeId="0">
      <text>
        <r>
          <rPr>
            <sz val="9"/>
            <color rgb="FF000000"/>
            <rFont val="Tahoma"/>
          </rPr>
          <t xml:space="preserve">Spese direttivo
</t>
        </r>
      </text>
    </comment>
    <comment ref="G37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J38" authorId="0" shapeId="0">
      <text>
        <r>
          <rPr>
            <sz val="9"/>
            <color rgb="FF000000"/>
            <rFont val="Tahoma"/>
          </rPr>
          <t xml:space="preserve">Pagamento sito internet
</t>
        </r>
      </text>
    </comment>
    <comment ref="L38" authorId="0" shapeId="0">
      <text>
        <r>
          <rPr>
            <sz val="9"/>
            <color rgb="FF000000"/>
            <rFont val="Tahoma"/>
          </rPr>
          <t xml:space="preserve">Sito internet
</t>
        </r>
      </text>
    </comment>
    <comment ref="U39" authorId="0" shapeId="0">
      <text>
        <r>
          <rPr>
            <sz val="9"/>
            <color rgb="FF000000"/>
            <rFont val="Tahoma"/>
            <family val="2"/>
          </rPr>
          <t xml:space="preserve">Canone mensile
</t>
        </r>
      </text>
    </comment>
    <comment ref="F40" authorId="0" shapeId="0">
      <text>
        <r>
          <rPr>
            <sz val="9"/>
            <color rgb="FF000000"/>
            <rFont val="Tahoma"/>
          </rPr>
          <t xml:space="preserve">Cracco Veronica
</t>
        </r>
      </text>
    </comment>
    <comment ref="G41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C42" authorId="0" shapeId="0">
      <text>
        <r>
          <rPr>
            <sz val="9"/>
            <color rgb="FF000000"/>
            <rFont val="Tahoma"/>
          </rPr>
          <t>Da Federazione
per assicurazione non goduta ( 30 euro cadauno x 9 colleghi )</t>
        </r>
      </text>
    </comment>
    <comment ref="I43" authorId="0" shapeId="0">
      <text>
        <r>
          <rPr>
            <sz val="9"/>
            <color rgb="FF000000"/>
            <rFont val="Tahoma"/>
          </rPr>
          <t xml:space="preserve">Attivazione Paypal per riscossione iscrizioni al corso
</t>
        </r>
      </text>
    </comment>
    <comment ref="I44" authorId="0" shapeId="0">
      <text>
        <r>
          <rPr>
            <sz val="9"/>
            <color rgb="FF000000"/>
            <rFont val="Tahoma"/>
          </rPr>
          <t xml:space="preserve">Attivazione Paypal per riscossione iscrizioni al corso
</t>
        </r>
      </text>
    </comment>
    <comment ref="F45" authorId="0" shapeId="0">
      <text>
        <r>
          <rPr>
            <sz val="9"/>
            <color rgb="FF000000"/>
            <rFont val="Tahoma"/>
          </rPr>
          <t xml:space="preserve">Trinca Riccardo
</t>
        </r>
      </text>
    </comment>
    <comment ref="F46" authorId="0" shapeId="0">
      <text>
        <r>
          <rPr>
            <sz val="9"/>
            <color rgb="FF000000"/>
            <rFont val="Tahoma"/>
          </rPr>
          <t xml:space="preserve">Zanette Matteo
</t>
        </r>
      </text>
    </comment>
    <comment ref="F47" authorId="0" shapeId="0">
      <text>
        <r>
          <rPr>
            <sz val="9"/>
            <color rgb="FF000000"/>
            <rFont val="Tahoma"/>
          </rPr>
          <t xml:space="preserve">Padoin Christian
</t>
        </r>
      </text>
    </comment>
    <comment ref="F48" authorId="0" shapeId="0">
      <text>
        <r>
          <rPr>
            <sz val="9"/>
            <color rgb="FF000000"/>
            <rFont val="Tahoma"/>
          </rPr>
          <t xml:space="preserve">Ongaro Riccardo
</t>
        </r>
      </text>
    </comment>
    <comment ref="F49" authorId="0" shapeId="0">
      <text>
        <r>
          <rPr>
            <sz val="9"/>
            <color rgb="FF000000"/>
            <rFont val="Tahoma"/>
          </rPr>
          <t xml:space="preserve">Baldasso Gianmarco
</t>
        </r>
      </text>
    </comment>
    <comment ref="M50" authorId="0" shapeId="0">
      <text>
        <r>
          <rPr>
            <sz val="9"/>
            <color rgb="FF000000"/>
            <rFont val="Tahoma"/>
          </rPr>
          <t xml:space="preserve">Spese Direttivo
</t>
        </r>
      </text>
    </comment>
    <comment ref="F51" authorId="0" shapeId="0">
      <text>
        <r>
          <rPr>
            <sz val="9"/>
            <color rgb="FF000000"/>
            <rFont val="Tahoma"/>
          </rPr>
          <t xml:space="preserve">Laconi Giuseppe
</t>
        </r>
      </text>
    </comment>
    <comment ref="G52" authorId="0" shapeId="0">
      <text>
        <r>
          <rPr>
            <sz val="9"/>
            <color rgb="FF000000"/>
            <rFont val="Tahoma"/>
          </rPr>
          <t xml:space="preserve">
Da Federazione</t>
        </r>
      </text>
    </comment>
    <comment ref="E53" authorId="0" shapeId="0">
      <text>
        <r>
          <rPr>
            <sz val="9"/>
            <color rgb="FF000000"/>
            <rFont val="Tahoma"/>
          </rPr>
          <t xml:space="preserve">Estinzione conto corrente Unicredit TV
</t>
        </r>
      </text>
    </comment>
    <comment ref="M54" authorId="0" shapeId="0">
      <text>
        <r>
          <rPr>
            <sz val="9"/>
            <color rgb="FF000000"/>
            <rFont val="Tahoma"/>
          </rPr>
          <t xml:space="preserve">Spese Direttivo
</t>
        </r>
      </text>
    </comment>
    <comment ref="Q55" authorId="0" shapeId="0">
      <text>
        <r>
          <rPr>
            <sz val="9"/>
            <color rgb="FF000000"/>
            <rFont val="Tahoma"/>
          </rPr>
          <t xml:space="preserve">assicurazione direttivo
</t>
        </r>
      </text>
    </comment>
    <comment ref="G56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I57" authorId="0" shapeId="0">
      <text>
        <r>
          <rPr>
            <sz val="9"/>
            <color rgb="FF000000"/>
            <rFont val="Tahoma"/>
          </rPr>
          <t xml:space="preserve">Pagamenti con paypal
</t>
        </r>
      </text>
    </comment>
    <comment ref="M58" authorId="0" shapeId="0">
      <text>
        <r>
          <rPr>
            <sz val="9"/>
            <color rgb="FF000000"/>
            <rFont val="Tahoma"/>
          </rPr>
          <t xml:space="preserve">Rimborso spese Angelica Zago
</t>
        </r>
      </text>
    </comment>
    <comment ref="M59" authorId="0" shapeId="0">
      <text>
        <r>
          <rPr>
            <sz val="9"/>
            <color rgb="FF000000"/>
            <rFont val="Tahoma"/>
          </rPr>
          <t xml:space="preserve">Rimborso spese Carla Maso
</t>
        </r>
      </text>
    </comment>
    <comment ref="M60" authorId="0" shapeId="0">
      <text>
        <r>
          <rPr>
            <sz val="9"/>
            <color rgb="FF000000"/>
            <rFont val="Tahoma"/>
          </rPr>
          <t xml:space="preserve">Rimborso spese Cristiana Zoroni
</t>
        </r>
      </text>
    </comment>
    <comment ref="M61" authorId="0" shapeId="0">
      <text>
        <r>
          <rPr>
            <sz val="9"/>
            <color rgb="FF000000"/>
            <rFont val="Tahoma"/>
          </rPr>
          <t xml:space="preserve">Rimborso spese Eleonora Stefani
</t>
        </r>
      </text>
    </comment>
    <comment ref="M62" authorId="0" shapeId="0">
      <text>
        <r>
          <rPr>
            <sz val="9"/>
            <color rgb="FF000000"/>
            <rFont val="Tahoma"/>
          </rPr>
          <t xml:space="preserve">Rimborso spese Giulia Fattorello
</t>
        </r>
      </text>
    </comment>
    <comment ref="M63" authorId="0" shapeId="0">
      <text>
        <r>
          <rPr>
            <sz val="9"/>
            <color rgb="FF000000"/>
            <rFont val="Tahoma"/>
          </rPr>
          <t xml:space="preserve">Rimborso spese Guido Luca Bertoldo
</t>
        </r>
      </text>
    </comment>
    <comment ref="M64" authorId="0" shapeId="0">
      <text>
        <r>
          <rPr>
            <sz val="9"/>
            <color rgb="FF000000"/>
            <rFont val="Tahoma"/>
          </rPr>
          <t xml:space="preserve">Rimborso spese Ilaria Sasset
</t>
        </r>
      </text>
    </comment>
    <comment ref="M65" authorId="0" shapeId="0">
      <text>
        <r>
          <rPr>
            <sz val="9"/>
            <color rgb="FF000000"/>
            <rFont val="Tahoma"/>
          </rPr>
          <t xml:space="preserve">Rimborso spese Dal Ziglio Manuela
</t>
        </r>
      </text>
    </comment>
    <comment ref="M66" authorId="0" shapeId="0">
      <text>
        <r>
          <rPr>
            <sz val="9"/>
            <color rgb="FF000000"/>
            <rFont val="Tahoma"/>
          </rPr>
          <t xml:space="preserve">Rimborso spese Matteo Costa
</t>
        </r>
      </text>
    </comment>
    <comment ref="M67" authorId="0" shapeId="0">
      <text>
        <r>
          <rPr>
            <sz val="9"/>
            <color rgb="FF000000"/>
            <rFont val="Tahoma"/>
          </rPr>
          <t xml:space="preserve">Rimborso spese Rosanna Benvenuti
</t>
        </r>
      </text>
    </comment>
    <comment ref="M68" authorId="0" shapeId="0">
      <text>
        <r>
          <rPr>
            <sz val="9"/>
            <color rgb="FF000000"/>
            <rFont val="Tahoma"/>
          </rPr>
          <t xml:space="preserve">Rimborso spese Silvio Iseppi
</t>
        </r>
      </text>
    </comment>
    <comment ref="M69" authorId="0" shapeId="0">
      <text>
        <r>
          <rPr>
            <sz val="9"/>
            <color rgb="FF000000"/>
            <rFont val="Tahoma"/>
          </rPr>
          <t xml:space="preserve">Rimborso spese Sergio Lorenzon
</t>
        </r>
      </text>
    </comment>
    <comment ref="W70" authorId="0" shapeId="0">
      <text>
        <r>
          <rPr>
            <sz val="9"/>
            <color rgb="FF000000"/>
            <rFont val="Tahoma"/>
          </rPr>
          <t xml:space="preserve">Rimborso assicurazione non goduta Mattia Dall'Arche
</t>
        </r>
      </text>
    </comment>
    <comment ref="W71" authorId="0" shapeId="0">
      <text>
        <r>
          <rPr>
            <sz val="9"/>
            <color rgb="FF000000"/>
            <rFont val="Tahoma"/>
          </rPr>
          <t xml:space="preserve">Rimborso assicurazione non goduta Elisa Colombaro
</t>
        </r>
      </text>
    </comment>
    <comment ref="G72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G73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U74" authorId="0" shapeId="0">
      <text>
        <r>
          <rPr>
            <sz val="9"/>
            <color rgb="FF000000"/>
            <rFont val="Tahoma"/>
            <family val="2"/>
          </rPr>
          <t xml:space="preserve">Canone mensile
</t>
        </r>
      </text>
    </comment>
    <comment ref="M75" authorId="0" shapeId="0">
      <text>
        <r>
          <rPr>
            <sz val="9"/>
            <color rgb="FF000000"/>
            <rFont val="Tahoma"/>
          </rPr>
          <t xml:space="preserve">Spese direttivo
</t>
        </r>
      </text>
    </comment>
    <comment ref="M76" authorId="0" shapeId="0">
      <text>
        <r>
          <rPr>
            <sz val="9"/>
            <color rgb="FF000000"/>
            <rFont val="Tahoma"/>
          </rPr>
          <t xml:space="preserve">Spese direttivo
</t>
        </r>
      </text>
    </comment>
    <comment ref="G77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J78" authorId="0" shapeId="0">
      <text>
        <r>
          <rPr>
            <sz val="9"/>
            <color rgb="FF000000"/>
            <rFont val="Tahoma"/>
          </rPr>
          <t xml:space="preserve">Acconto affitto
</t>
        </r>
      </text>
    </comment>
    <comment ref="O78" authorId="0" shapeId="0">
      <text>
        <r>
          <rPr>
            <sz val="9"/>
            <color rgb="FF000000"/>
            <rFont val="Tahoma"/>
          </rPr>
          <t xml:space="preserve">Acconto affitto
</t>
        </r>
      </text>
    </comment>
    <comment ref="M79" authorId="0" shapeId="0">
      <text>
        <r>
          <rPr>
            <sz val="9"/>
            <color rgb="FF000000"/>
            <rFont val="Tahoma"/>
          </rPr>
          <t xml:space="preserve">Pedaggio autostrada
</t>
        </r>
      </text>
    </comment>
    <comment ref="G80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W81" authorId="0" shapeId="0">
      <text>
        <r>
          <rPr>
            <sz val="9"/>
            <color rgb="FF000000"/>
            <rFont val="Tahoma"/>
          </rPr>
          <t xml:space="preserve">Rimborso assicurazione non goduta Dario Schiavon
</t>
        </r>
      </text>
    </comment>
    <comment ref="J82" authorId="0" shapeId="0">
      <text>
        <r>
          <rPr>
            <sz val="9"/>
            <color rgb="FF000000"/>
            <rFont val="Tahoma"/>
          </rPr>
          <t xml:space="preserve">Acconto affitto
</t>
        </r>
      </text>
    </comment>
    <comment ref="O82" authorId="0" shapeId="0">
      <text>
        <r>
          <rPr>
            <sz val="9"/>
            <color rgb="FF000000"/>
            <rFont val="Tahoma"/>
          </rPr>
          <t xml:space="preserve">Acconto affitto
</t>
        </r>
      </text>
    </comment>
    <comment ref="G83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G84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H85" authorId="0" shapeId="0">
      <text>
        <r>
          <rPr>
            <sz val="9"/>
            <color rgb="FF000000"/>
            <rFont val="Tahoma"/>
          </rPr>
          <t xml:space="preserve">Quota 2018 da Assistenti Sanitari
</t>
        </r>
      </text>
    </comment>
    <comment ref="U86" authorId="0" shapeId="0">
      <text>
        <r>
          <rPr>
            <sz val="9"/>
            <color rgb="FF000000"/>
            <rFont val="Tahoma"/>
            <family val="2"/>
          </rPr>
          <t xml:space="preserve">Canone mensile
</t>
        </r>
      </text>
    </comment>
    <comment ref="U87" authorId="0" shapeId="0">
      <text>
        <r>
          <rPr>
            <sz val="9"/>
            <color rgb="FF000000"/>
            <rFont val="Tahoma"/>
          </rPr>
          <t xml:space="preserve">Recupero bolli
</t>
        </r>
      </text>
    </comment>
    <comment ref="C88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G89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D90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H91" authorId="0" shapeId="0">
      <text>
        <r>
          <rPr>
            <sz val="9"/>
            <color rgb="FF000000"/>
            <rFont val="Tahoma"/>
          </rPr>
          <t xml:space="preserve">Quota 2018 da Assistenti Sanitari
</t>
        </r>
      </text>
    </comment>
    <comment ref="G92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D93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H94" authorId="0" shapeId="0">
      <text>
        <r>
          <rPr>
            <sz val="9"/>
            <color rgb="FF000000"/>
            <rFont val="Tahoma"/>
          </rPr>
          <t xml:space="preserve">Quota 2018 da Assistenti Sanitari
</t>
        </r>
      </text>
    </comment>
    <comment ref="G95" authorId="0" shapeId="0">
      <text>
        <r>
          <rPr>
            <sz val="10"/>
            <rFont val="Arial"/>
            <family val="2"/>
          </rPr>
          <t>Da Federazione</t>
        </r>
      </text>
    </comment>
    <comment ref="D96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E97" authorId="1" shapeId="0">
      <text>
        <r>
          <rPr>
            <sz val="9"/>
            <color indexed="81"/>
            <rFont val="Tahoma"/>
            <charset val="1"/>
          </rPr>
          <t xml:space="preserve">Estinzione conto corrente ex collegio di Belluno
</t>
        </r>
      </text>
    </comment>
    <comment ref="G98" authorId="0" shapeId="0">
      <text>
        <r>
          <rPr>
            <sz val="10"/>
            <rFont val="Arial"/>
            <family val="2"/>
          </rPr>
          <t>Da Federazione</t>
        </r>
      </text>
    </comment>
    <comment ref="D99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M100" authorId="0" shapeId="0">
      <text>
        <r>
          <rPr>
            <sz val="9"/>
            <color rgb="FF000000"/>
            <rFont val="Tahoma"/>
          </rPr>
          <t xml:space="preserve">Spese direttivo
</t>
        </r>
      </text>
    </comment>
    <comment ref="F101" authorId="1" shapeId="0">
      <text>
        <r>
          <rPr>
            <sz val="9"/>
            <color indexed="81"/>
            <rFont val="Tahoma"/>
            <charset val="1"/>
          </rPr>
          <t xml:space="preserve">Valerio Silvia
</t>
        </r>
      </text>
    </comment>
    <comment ref="G102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D103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U104" authorId="0" shapeId="0">
      <text>
        <r>
          <rPr>
            <sz val="9"/>
            <color rgb="FF000000"/>
            <rFont val="Tahoma"/>
            <family val="2"/>
          </rPr>
          <t xml:space="preserve">Canone mensile
</t>
        </r>
      </text>
    </comment>
    <comment ref="F105" authorId="1" shapeId="0">
      <text>
        <r>
          <rPr>
            <sz val="9"/>
            <color indexed="81"/>
            <rFont val="Tahoma"/>
            <charset val="1"/>
          </rPr>
          <t xml:space="preserve">Hassja Kullaj
</t>
        </r>
      </text>
    </comment>
    <comment ref="M106" authorId="0" shapeId="0">
      <text>
        <r>
          <rPr>
            <sz val="9"/>
            <color rgb="FF000000"/>
            <rFont val="Tahoma"/>
          </rPr>
          <t xml:space="preserve">Spese direttivo
</t>
        </r>
      </text>
    </comment>
    <comment ref="G107" authorId="0" shapeId="0">
      <text>
        <r>
          <rPr>
            <sz val="10"/>
            <rFont val="Arial"/>
            <family val="2"/>
          </rPr>
          <t>Da Federazione</t>
        </r>
      </text>
    </comment>
    <comment ref="D108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F109" authorId="1" shapeId="0">
      <text>
        <r>
          <rPr>
            <sz val="9"/>
            <color indexed="81"/>
            <rFont val="Tahoma"/>
            <charset val="1"/>
          </rPr>
          <t xml:space="preserve">Bernardi Francesco
</t>
        </r>
      </text>
    </comment>
    <comment ref="F110" authorId="1" shapeId="0">
      <text>
        <r>
          <rPr>
            <sz val="9"/>
            <color indexed="81"/>
            <rFont val="Tahoma"/>
            <charset val="1"/>
          </rPr>
          <t xml:space="preserve">Biasetto Sara
</t>
        </r>
      </text>
    </comment>
    <comment ref="G111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D112" authorId="1" shapeId="0">
      <text>
        <r>
          <rPr>
            <sz val="9"/>
            <color indexed="81"/>
            <rFont val="Tahoma"/>
            <charset val="1"/>
          </rPr>
          <t xml:space="preserve">Da Federazione
</t>
        </r>
      </text>
    </comment>
    <comment ref="F113" authorId="1" shapeId="0">
      <text>
        <r>
          <rPr>
            <sz val="9"/>
            <color indexed="81"/>
            <rFont val="Tahoma"/>
            <charset val="1"/>
          </rPr>
          <t xml:space="preserve">Pauletta Sarah
</t>
        </r>
      </text>
    </comment>
    <comment ref="M114" authorId="1" shapeId="0">
      <text>
        <r>
          <rPr>
            <sz val="9"/>
            <color indexed="81"/>
            <rFont val="Tahoma"/>
            <charset val="1"/>
          </rPr>
          <t xml:space="preserve">Rinfresco lauree Vicenza
</t>
        </r>
      </text>
    </comment>
    <comment ref="F115" authorId="1" shapeId="0">
      <text>
        <r>
          <rPr>
            <sz val="9"/>
            <color indexed="81"/>
            <rFont val="Tahoma"/>
            <charset val="1"/>
          </rPr>
          <t xml:space="preserve">Carrer Elga
</t>
        </r>
      </text>
    </comment>
    <comment ref="F116" authorId="1" shapeId="0">
      <text>
        <r>
          <rPr>
            <sz val="9"/>
            <color indexed="81"/>
            <rFont val="Tahoma"/>
            <charset val="1"/>
          </rPr>
          <t xml:space="preserve">Vito Francesco Valeriana
</t>
        </r>
      </text>
    </comment>
    <comment ref="F117" authorId="1" shapeId="0">
      <text>
        <r>
          <rPr>
            <sz val="9"/>
            <color indexed="81"/>
            <rFont val="Tahoma"/>
            <charset val="1"/>
          </rPr>
          <t xml:space="preserve">De Luca Joe
</t>
        </r>
      </text>
    </comment>
    <comment ref="F118" authorId="1" shapeId="0">
      <text>
        <r>
          <rPr>
            <sz val="9"/>
            <color indexed="81"/>
            <rFont val="Tahoma"/>
            <charset val="1"/>
          </rPr>
          <t xml:space="preserve">Ziu Sildi
</t>
        </r>
      </text>
    </comment>
    <comment ref="G119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D120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M121" authorId="1" shapeId="0">
      <text>
        <r>
          <rPr>
            <sz val="9"/>
            <color indexed="81"/>
            <rFont val="Tahoma"/>
            <charset val="1"/>
          </rPr>
          <t xml:space="preserve">Spese direttivo
</t>
        </r>
      </text>
    </comment>
    <comment ref="M122" authorId="1" shapeId="0">
      <text>
        <r>
          <rPr>
            <sz val="9"/>
            <color indexed="81"/>
            <rFont val="Tahoma"/>
            <charset val="1"/>
          </rPr>
          <t xml:space="preserve">Spese direttivo
</t>
        </r>
      </text>
    </comment>
    <comment ref="G123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F124" authorId="1" shapeId="0">
      <text>
        <r>
          <rPr>
            <sz val="9"/>
            <color indexed="81"/>
            <rFont val="Tahoma"/>
            <charset val="1"/>
          </rPr>
          <t xml:space="preserve">Marcolin Erika
</t>
        </r>
      </text>
    </comment>
    <comment ref="F125" authorId="1" shapeId="0">
      <text>
        <r>
          <rPr>
            <sz val="9"/>
            <color indexed="81"/>
            <rFont val="Tahoma"/>
            <charset val="1"/>
          </rPr>
          <t xml:space="preserve">Carta Pietro
</t>
        </r>
      </text>
    </comment>
    <comment ref="D126" authorId="1" shapeId="0">
      <text>
        <r>
          <rPr>
            <sz val="9"/>
            <color indexed="81"/>
            <rFont val="Tahoma"/>
            <charset val="1"/>
          </rPr>
          <t xml:space="preserve">Da Federazione
</t>
        </r>
      </text>
    </comment>
    <comment ref="U127" authorId="0" shapeId="0">
      <text>
        <r>
          <rPr>
            <sz val="9"/>
            <color rgb="FF000000"/>
            <rFont val="Tahoma"/>
            <family val="2"/>
          </rPr>
          <t xml:space="preserve">Canone mensile
</t>
        </r>
      </text>
    </comment>
    <comment ref="F128" authorId="1" shapeId="0">
      <text>
        <r>
          <rPr>
            <sz val="9"/>
            <color indexed="81"/>
            <rFont val="Tahoma"/>
            <charset val="1"/>
          </rPr>
          <t xml:space="preserve">Casarotto Matteo
</t>
        </r>
      </text>
    </comment>
    <comment ref="F129" authorId="1" shapeId="0">
      <text>
        <r>
          <rPr>
            <sz val="9"/>
            <color indexed="81"/>
            <rFont val="Tahoma"/>
            <charset val="1"/>
          </rPr>
          <t xml:space="preserve">Cracco Ilaria
</t>
        </r>
      </text>
    </comment>
    <comment ref="F130" authorId="1" shapeId="0">
      <text>
        <r>
          <rPr>
            <sz val="9"/>
            <color indexed="81"/>
            <rFont val="Tahoma"/>
            <charset val="1"/>
          </rPr>
          <t xml:space="preserve">Longo Arianna
</t>
        </r>
      </text>
    </comment>
    <comment ref="F131" authorId="1" shapeId="0">
      <text>
        <r>
          <rPr>
            <sz val="9"/>
            <color indexed="81"/>
            <rFont val="Tahoma"/>
            <charset val="1"/>
          </rPr>
          <t xml:space="preserve">Negro Danilo
</t>
        </r>
      </text>
    </comment>
    <comment ref="G132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D133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G134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D135" authorId="0" shapeId="0">
      <text>
        <r>
          <rPr>
            <sz val="9"/>
            <color rgb="FF000000"/>
            <rFont val="Tahoma"/>
          </rPr>
          <t xml:space="preserve">Da Federazione
</t>
        </r>
      </text>
    </comment>
    <comment ref="M136" authorId="1" shapeId="0">
      <text>
        <r>
          <rPr>
            <sz val="9"/>
            <color indexed="81"/>
            <rFont val="Tahoma"/>
            <charset val="1"/>
          </rPr>
          <t xml:space="preserve">Spese direttivo
</t>
        </r>
      </text>
    </comment>
    <comment ref="T137" authorId="1" shapeId="0">
      <text>
        <r>
          <rPr>
            <sz val="9"/>
            <color indexed="81"/>
            <rFont val="Tahoma"/>
            <charset val="1"/>
          </rPr>
          <t xml:space="preserve">32 nuovi iscritti
</t>
        </r>
      </text>
    </comment>
    <comment ref="H138" authorId="0" shapeId="0">
      <text>
        <r>
          <rPr>
            <sz val="9"/>
            <color rgb="FF000000"/>
            <rFont val="Tahoma"/>
          </rPr>
          <t xml:space="preserve">Quota 2018 da Assistenti Sanitari
</t>
        </r>
      </text>
    </comment>
    <comment ref="F139" authorId="1" shapeId="0">
      <text>
        <r>
          <rPr>
            <sz val="9"/>
            <color indexed="81"/>
            <rFont val="Tahoma"/>
            <charset val="1"/>
          </rPr>
          <t xml:space="preserve">Bellin Camilla
</t>
        </r>
      </text>
    </comment>
    <comment ref="M143" authorId="1" shapeId="0">
      <text>
        <r>
          <rPr>
            <sz val="9"/>
            <color indexed="81"/>
            <rFont val="Tahoma"/>
            <charset val="1"/>
          </rPr>
          <t xml:space="preserve">Spese direttivo
</t>
        </r>
      </text>
    </comment>
    <comment ref="T146" authorId="1" shapeId="0">
      <text>
        <r>
          <rPr>
            <sz val="9"/>
            <color indexed="81"/>
            <rFont val="Tahoma"/>
            <charset val="1"/>
          </rPr>
          <t xml:space="preserve">1 nuovo iscritto
</t>
        </r>
      </text>
    </comment>
    <comment ref="H147" authorId="0" shapeId="0">
      <text>
        <r>
          <rPr>
            <sz val="9"/>
            <color rgb="FF000000"/>
            <rFont val="Tahoma"/>
          </rPr>
          <t xml:space="preserve">Quota 2018 da Assistenti Sanitari
</t>
        </r>
      </text>
    </comment>
    <comment ref="M148" authorId="1" shapeId="0">
      <text>
        <r>
          <rPr>
            <sz val="9"/>
            <color indexed="81"/>
            <rFont val="Tahoma"/>
            <charset val="1"/>
          </rPr>
          <t xml:space="preserve">Rimborso spese Angelica Zago
</t>
        </r>
      </text>
    </comment>
    <comment ref="M149" authorId="0" shapeId="0">
      <text>
        <r>
          <rPr>
            <sz val="9"/>
            <color rgb="FF000000"/>
            <rFont val="Tahoma"/>
          </rPr>
          <t xml:space="preserve">Rimborso spese Giulia Fattorello
</t>
        </r>
      </text>
    </comment>
    <comment ref="M150" authorId="1" shapeId="0">
      <text>
        <r>
          <rPr>
            <sz val="9"/>
            <color indexed="81"/>
            <rFont val="Tahoma"/>
            <charset val="1"/>
          </rPr>
          <t xml:space="preserve">Rimborso spese Manuela Dal Ziglio
</t>
        </r>
      </text>
    </comment>
    <comment ref="M151" authorId="0" shapeId="0">
      <text>
        <r>
          <rPr>
            <sz val="9"/>
            <color rgb="FF000000"/>
            <rFont val="Tahoma"/>
          </rPr>
          <t xml:space="preserve">Rimborso spese Carla Maso
</t>
        </r>
      </text>
    </comment>
    <comment ref="M152" authorId="0" shapeId="0">
      <text>
        <r>
          <rPr>
            <sz val="9"/>
            <color rgb="FF000000"/>
            <rFont val="Tahoma"/>
          </rPr>
          <t xml:space="preserve">Rimborso spese Eleonora Stefani
</t>
        </r>
      </text>
    </comment>
    <comment ref="M153" authorId="0" shapeId="0">
      <text>
        <r>
          <rPr>
            <sz val="9"/>
            <color rgb="FF000000"/>
            <rFont val="Tahoma"/>
          </rPr>
          <t xml:space="preserve">Rimborso spese Ilaria Sasset
</t>
        </r>
      </text>
    </comment>
    <comment ref="M154" authorId="0" shapeId="0">
      <text>
        <r>
          <rPr>
            <sz val="9"/>
            <color rgb="FF000000"/>
            <rFont val="Tahoma"/>
          </rPr>
          <t xml:space="preserve">Rimborso spese Matteo Costa
</t>
        </r>
      </text>
    </comment>
    <comment ref="M155" authorId="0" shapeId="0">
      <text>
        <r>
          <rPr>
            <sz val="9"/>
            <color rgb="FF000000"/>
            <rFont val="Tahoma"/>
          </rPr>
          <t xml:space="preserve">Rimborso spese Silvio Iseppi
</t>
        </r>
      </text>
    </comment>
    <comment ref="M156" authorId="0" shapeId="0">
      <text>
        <r>
          <rPr>
            <sz val="9"/>
            <color rgb="FF000000"/>
            <rFont val="Tahoma"/>
          </rPr>
          <t xml:space="preserve">Rimborso spese Guido Luca Bertoldo
</t>
        </r>
      </text>
    </comment>
    <comment ref="M157" authorId="0" shapeId="0">
      <text>
        <r>
          <rPr>
            <sz val="9"/>
            <color rgb="FF000000"/>
            <rFont val="Tahoma"/>
          </rPr>
          <t xml:space="preserve">Rimborso spese Rosanna Benvenuti
</t>
        </r>
      </text>
    </comment>
    <comment ref="M158" authorId="0" shapeId="0">
      <text>
        <r>
          <rPr>
            <sz val="9"/>
            <color rgb="FF000000"/>
            <rFont val="Tahoma"/>
          </rPr>
          <t xml:space="preserve">Rimborso spese Cristiana Zoroni
</t>
        </r>
      </text>
    </comment>
    <comment ref="M159" authorId="0" shapeId="0">
      <text>
        <r>
          <rPr>
            <sz val="9"/>
            <color rgb="FF000000"/>
            <rFont val="Tahoma"/>
          </rPr>
          <t xml:space="preserve">Rimborso spese Sergio Lorenzon
</t>
        </r>
      </text>
    </comment>
    <comment ref="U160" authorId="0" shapeId="0">
      <text>
        <r>
          <rPr>
            <sz val="9"/>
            <color rgb="FF000000"/>
            <rFont val="Tahoma"/>
            <family val="2"/>
          </rPr>
          <t xml:space="preserve">Canone mensile
</t>
        </r>
      </text>
    </comment>
    <comment ref="J175" authorId="0" shapeId="0">
      <text>
        <r>
          <rPr>
            <b/>
            <sz val="8"/>
            <color rgb="FF000000"/>
            <rFont val="Tahoma"/>
            <family val="2"/>
          </rPr>
          <t xml:space="preserve">.:
</t>
        </r>
        <r>
          <rPr>
            <sz val="8"/>
            <color rgb="FF000000"/>
            <rFont val="Tahoma"/>
            <family val="2"/>
          </rPr>
          <t>totale in banca più totale contanti</t>
        </r>
      </text>
    </comment>
  </commentList>
</comments>
</file>

<file path=xl/comments3.xml><?xml version="1.0" encoding="utf-8"?>
<comments xmlns="http://schemas.openxmlformats.org/spreadsheetml/2006/main">
  <authors>
    <author/>
    <author>Vicenza</author>
  </authors>
  <commentList>
    <comment ref="F14" authorId="0" shapeId="0">
      <text>
        <r>
          <rPr>
            <b/>
            <sz val="8"/>
            <color rgb="FF000000"/>
            <rFont val="Tahoma"/>
            <family val="2"/>
          </rPr>
          <t xml:space="preserve">Tutti:
</t>
        </r>
        <r>
          <rPr>
            <sz val="8"/>
            <color rgb="FF000000"/>
            <rFont val="Tahoma"/>
            <family val="2"/>
          </rPr>
          <t xml:space="preserve">totale disponibile al 1/1dell'anno in corso di bilancio.
</t>
        </r>
      </text>
    </comment>
    <comment ref="H15" authorId="1" shapeId="0">
      <text>
        <r>
          <rPr>
            <sz val="9"/>
            <color indexed="81"/>
            <rFont val="Tahoma"/>
            <family val="2"/>
          </rPr>
          <t xml:space="preserve">riversamenti 2.07  3.08  e 3.10
</t>
        </r>
      </text>
    </comment>
    <comment ref="H16" authorId="1" shapeId="0">
      <text>
        <r>
          <rPr>
            <sz val="9"/>
            <color indexed="81"/>
            <rFont val="Tahoma"/>
            <family val="2"/>
          </rPr>
          <t xml:space="preserve">MAV iscritti altro albo
</t>
        </r>
      </text>
    </comment>
    <comment ref="F18" authorId="0" shapeId="0">
      <text>
        <r>
          <rPr>
            <b/>
            <sz val="8"/>
            <color rgb="FF000000"/>
            <rFont val="Tahoma"/>
            <family val="2"/>
          </rPr>
          <t xml:space="preserve">Tutti:
</t>
        </r>
        <r>
          <rPr>
            <sz val="8"/>
            <color rgb="FF000000"/>
            <rFont val="Tahoma"/>
            <family val="2"/>
          </rPr>
          <t xml:space="preserve">previsto per l'anno 11 nuovi iscritti
</t>
        </r>
      </text>
    </comment>
  </commentList>
</comments>
</file>

<file path=xl/sharedStrings.xml><?xml version="1.0" encoding="utf-8"?>
<sst xmlns="http://schemas.openxmlformats.org/spreadsheetml/2006/main" count="1690" uniqueCount="328">
  <si>
    <t>Ordine interprovinciale TSRM BL-TV-VI</t>
  </si>
  <si>
    <t>totale ent.</t>
  </si>
  <si>
    <t xml:space="preserve">totale usc.  </t>
  </si>
  <si>
    <t>totale disp.</t>
  </si>
  <si>
    <t>Entrate</t>
  </si>
  <si>
    <t>Prelievi</t>
  </si>
  <si>
    <t>USCITE</t>
  </si>
  <si>
    <t>USCITE EXTRA</t>
  </si>
  <si>
    <t xml:space="preserve">totale </t>
  </si>
  <si>
    <t>totale uscite</t>
  </si>
  <si>
    <t>totale ent</t>
  </si>
  <si>
    <t>totale uscite impreviste</t>
  </si>
  <si>
    <r>
      <rPr>
        <sz val="10"/>
        <rFont val="Arial"/>
        <family val="2"/>
      </rPr>
      <t xml:space="preserve">totale prelievi </t>
    </r>
    <r>
      <rPr>
        <sz val="10"/>
        <color rgb="FFFF0000"/>
        <rFont val="Arial"/>
        <family val="2"/>
      </rPr>
      <t>(attenz.non sommarli al tot.uscite)</t>
    </r>
  </si>
  <si>
    <r>
      <rPr>
        <sz val="10"/>
        <rFont val="Arial"/>
        <family val="2"/>
      </rPr>
      <t>totale uscite</t>
    </r>
    <r>
      <rPr>
        <sz val="10"/>
        <color rgb="FFFF0000"/>
        <rFont val="Arial"/>
        <family val="2"/>
      </rPr>
      <t>( alcune sono pagate in cont.dai prelievi)</t>
    </r>
  </si>
  <si>
    <t>totale entrate</t>
  </si>
  <si>
    <t>totale prelievi</t>
  </si>
  <si>
    <t>totale in banca + fondo cassa contanti</t>
  </si>
  <si>
    <t>totale disponibile</t>
  </si>
  <si>
    <t xml:space="preserve"> </t>
  </si>
  <si>
    <t>NOTA SPESE nr 16B</t>
  </si>
  <si>
    <t>COLLEGIO  T.S.R.M. BL -TV - VI</t>
  </si>
  <si>
    <t>NOTA SPESE nr 17</t>
  </si>
  <si>
    <t>NOTA SPESE nr 18</t>
  </si>
  <si>
    <t>ORDINE  TSRM  PSTRP BL -TV - VI</t>
  </si>
  <si>
    <t>NOTA SPESE nr 19</t>
  </si>
  <si>
    <t>NOTA SPESE nr 20</t>
  </si>
  <si>
    <t>NOTA SPESE nr 21</t>
  </si>
  <si>
    <t>NOTA SPESE nr 22</t>
  </si>
  <si>
    <t>NOTA SPESE nr 23</t>
  </si>
  <si>
    <t>NOTA SPESE nr 24</t>
  </si>
  <si>
    <t>NOTA SPESE nr 25</t>
  </si>
  <si>
    <t>NOTA SPESE nr 26</t>
  </si>
  <si>
    <t>NOTA SPESE nr 27</t>
  </si>
  <si>
    <t>NOTA SPESE nr 28</t>
  </si>
  <si>
    <t>NOTA SPESE n°29</t>
  </si>
  <si>
    <t>NOTA SPESE nr 30</t>
  </si>
  <si>
    <t>NOTA SPESE nr 31</t>
  </si>
  <si>
    <t>NOTA SPESE nr 32</t>
  </si>
  <si>
    <t>NOTA SPESE nr 33</t>
  </si>
  <si>
    <t>NOTA SPESE nr 34</t>
  </si>
  <si>
    <t>NOTA SPESE nr 1</t>
  </si>
  <si>
    <t>NOTA SPESE nr 2</t>
  </si>
  <si>
    <t>NOTA SPESE nr 3</t>
  </si>
  <si>
    <t>NOTA SPESE nr 4</t>
  </si>
  <si>
    <t>NOTA SPESE nr 5</t>
  </si>
  <si>
    <t>NOTA SPESE nr 6</t>
  </si>
  <si>
    <t>NOTA SPESE nr 7</t>
  </si>
  <si>
    <t>NOTA SPESE nr 8</t>
  </si>
  <si>
    <t>NOTA SPESE nr 9</t>
  </si>
  <si>
    <t>NOTA SPESE nr 10</t>
  </si>
  <si>
    <t>NOTA SPESE nr 11</t>
  </si>
  <si>
    <t>NOTA SPESE nr 12</t>
  </si>
  <si>
    <t>NOTA SPESE nr 13</t>
  </si>
  <si>
    <t>NOTA SPESE nr 14</t>
  </si>
  <si>
    <t>NOTA SPESE nr 15</t>
  </si>
  <si>
    <t>NOTA SPESE nr 16A</t>
  </si>
  <si>
    <t>NOTA SPESE n° 35</t>
  </si>
  <si>
    <t>NOTA SPESE n° 36</t>
  </si>
  <si>
    <t>NOTA SPESE nr 37</t>
  </si>
  <si>
    <t>NOTA SPESE nr 38</t>
  </si>
  <si>
    <t>COLLEGIO  T.S.R.M. VICENZA</t>
  </si>
  <si>
    <t xml:space="preserve"> NOTA SPESE n°39</t>
  </si>
  <si>
    <t>NOTA SPESE nr 40</t>
  </si>
  <si>
    <t>Data</t>
  </si>
  <si>
    <t>Cognome Nome</t>
  </si>
  <si>
    <t>Cap.usc.</t>
  </si>
  <si>
    <t>causa del rimborso</t>
  </si>
  <si>
    <t>Attivita' consiglio</t>
  </si>
  <si>
    <t>Pedaggio autostrada. Vedi estratto conto del 9-3-18</t>
  </si>
  <si>
    <t>Flashfactory di Feltrin Marco</t>
  </si>
  <si>
    <t>Saldo creazione sito internet.Vedi estratto conto del 9-3-18 (prelievo 90euro)</t>
  </si>
  <si>
    <t>Riunione consiglio direttivo</t>
  </si>
  <si>
    <t>Ristoro riunione del 2-3-18. Vedi estratto conto del 9-3-18(prelievo 90euro)</t>
  </si>
  <si>
    <t>UNICREDIT</t>
  </si>
  <si>
    <t>Commissioni bancarie. Vedi estratto conto del 9-3-18</t>
  </si>
  <si>
    <t>Federazione Nazionale</t>
  </si>
  <si>
    <t>2extra</t>
  </si>
  <si>
    <t>Versata quota per Garlatti Adriana,Cervellin Giulia,Bortolanza Bruno,Mornata Gianpaolo.</t>
  </si>
  <si>
    <t>Riunione assemblea bilancio</t>
  </si>
  <si>
    <t>Ristoro al direttivo</t>
  </si>
  <si>
    <t>Area 8 srl</t>
  </si>
  <si>
    <t>Acconto affitto . Vedi estratto conto del 5-4-18</t>
  </si>
  <si>
    <t>Zoroni</t>
  </si>
  <si>
    <t>Ristoro Zoroni(scontrino 0,90euro,ma rimborsati ultimi 0,60euro dei contanti di Vicenza)</t>
  </si>
  <si>
    <t>Bar</t>
  </si>
  <si>
    <t>Ristoro direttivo . Vedi estratto conto del 5-4-18</t>
  </si>
  <si>
    <t>Pedaggio autostrada. Vedi estratto conto del 10-5-18</t>
  </si>
  <si>
    <t>Competenze. Vedi estratto conto del 5-4-18</t>
  </si>
  <si>
    <t>Imposta bollo. Vedi estratto conto del 5-4-18</t>
  </si>
  <si>
    <t>Ristoro direttivo . Vedi estratto conto del 10-5-18</t>
  </si>
  <si>
    <t>Commissioni bancarie . Vedi estratto conto del 10-5-18</t>
  </si>
  <si>
    <t>Acconto affitto . Vedi estratto conto del 10-5-18</t>
  </si>
  <si>
    <t>BANCA GENERALI</t>
  </si>
  <si>
    <t>1EXTRA</t>
  </si>
  <si>
    <t>Bonifico per apertura conto corrente.Vedi estratto conto del 10-5-18</t>
  </si>
  <si>
    <t>Sergio lorenzon</t>
  </si>
  <si>
    <t>Vedi relazione del Presidente.</t>
  </si>
  <si>
    <t>PRESIDIO GREGATO FEDERICA</t>
  </si>
  <si>
    <t>Spese buffet per corso aggiornamento del 5-5-18.Vedi estratto conto del 10-5-18</t>
  </si>
  <si>
    <t>Pedaggio autostrada. Vedi estratto conto del 16-2-18</t>
  </si>
  <si>
    <t>Attività in Federazione</t>
  </si>
  <si>
    <t>C.N.straordinario per elezione nuovo C.C.. Vedi estratto conto del 16-2-18</t>
  </si>
  <si>
    <t>Commissioni bancarie. Vedi estratto conto del 16-2-18</t>
  </si>
  <si>
    <t>Quota carta bancomat. Vedi estratto conto del 16-2-18</t>
  </si>
  <si>
    <t>Ristoro.Rimborsati dai 9,60euro incontanti dal collegio di Vicenza.</t>
  </si>
  <si>
    <t>Cancelleria</t>
  </si>
  <si>
    <t>Acquisto cartelle per schedari.Vedi estratto conto del 16-2-18</t>
  </si>
  <si>
    <t>Acconto creazione sito internet</t>
  </si>
  <si>
    <t>Attività collegio regionale</t>
  </si>
  <si>
    <t>Ristoro . Vedi estratto conto del 09-3-18</t>
  </si>
  <si>
    <t>2° Acconto creazione sito internet</t>
  </si>
  <si>
    <t>Spese commissione</t>
  </si>
  <si>
    <t>Commissioni</t>
  </si>
  <si>
    <t>Spese bancarie . Vedi estratto conto del 10-7-18</t>
  </si>
  <si>
    <t>Spese rappresentanza.Vedi estratto del 10-7-18</t>
  </si>
  <si>
    <t>Pedaggio autostrada.Vedi estratto conto del 10-7-18</t>
  </si>
  <si>
    <t>Imposta bollo. Vedi estratto conto del 10-7-18</t>
  </si>
  <si>
    <t>CHIUSURA CONTO CORRENTE UNICREDIT</t>
  </si>
  <si>
    <t>Competenze di liquidazione . Vedi estratto conto del 10-8-18</t>
  </si>
  <si>
    <t>Imposta di bollo. Vedi estratto conto del 10-8-18</t>
  </si>
  <si>
    <t>tot.</t>
  </si>
  <si>
    <t>il tesoriere</t>
  </si>
  <si>
    <t>il presidente</t>
  </si>
  <si>
    <r>
      <rPr>
        <sz val="16"/>
        <rFont val="Arial"/>
        <family val="2"/>
      </rPr>
      <t>il</t>
    </r>
    <r>
      <rPr>
        <sz val="18"/>
        <rFont val="Arial"/>
        <family val="2"/>
      </rPr>
      <t xml:space="preserve"> tesoriere</t>
    </r>
  </si>
  <si>
    <t>C. Zoroni</t>
  </si>
  <si>
    <t>S. lorenzon</t>
  </si>
  <si>
    <t>C. zoroni</t>
  </si>
  <si>
    <t>c</t>
  </si>
  <si>
    <t>NOTA SPESE2  n° 43</t>
  </si>
  <si>
    <t>NOTA SPESE2  n° 44</t>
  </si>
  <si>
    <t>NOTA SPESE2  n° 45</t>
  </si>
  <si>
    <t>NOTA SPESE2  n° 46</t>
  </si>
  <si>
    <t>NOTA SPESE2  n° 47</t>
  </si>
  <si>
    <t>NOTA SPESE2  n° 48</t>
  </si>
  <si>
    <t>NOTA SPESE2  n° 49</t>
  </si>
  <si>
    <t>NOTA SPESE2  n° 50</t>
  </si>
  <si>
    <t>Botte del Covolo</t>
  </si>
  <si>
    <t>Spese direttivo.Vedi estratto conto del 13-9-18</t>
  </si>
  <si>
    <t>Ristorante al Sole</t>
  </si>
  <si>
    <t>Area8</t>
  </si>
  <si>
    <t>Acconto affitto sede.</t>
  </si>
  <si>
    <t>Attivita Consiglio</t>
  </si>
  <si>
    <t>Pedaggio autostrada agosto2018.Vedi estratto conto del 13-9-18</t>
  </si>
  <si>
    <t>Dario Schiavon</t>
  </si>
  <si>
    <t>Rimborso assicurazione non goduta.Vedi estratto conto del 9-10-18</t>
  </si>
  <si>
    <t>Banca Generali</t>
  </si>
  <si>
    <t>Spese bancarie.Vedi estratto conto del 9-10-18</t>
  </si>
  <si>
    <t>Recupero bolli.Vedi estratto conto del 9-10-18</t>
  </si>
  <si>
    <t>=</t>
  </si>
  <si>
    <t>NOTA SPESE2  n°1</t>
  </si>
  <si>
    <t>NOTA SPESE2 n° 2</t>
  </si>
  <si>
    <t>NOTA SPESE2 n° 3</t>
  </si>
  <si>
    <t>NOTA SPESE2 n° 4</t>
  </si>
  <si>
    <t>NOTA SPESE2 n° 5</t>
  </si>
  <si>
    <t>NOTA SPESE2 n° 6</t>
  </si>
  <si>
    <t>NOTA SPESE2 n° 7</t>
  </si>
  <si>
    <t>NOTA SPESE2 n° 8</t>
  </si>
  <si>
    <t>NOTA SPESE2 n° 9</t>
  </si>
  <si>
    <t>NOTA SPESE2 n° 10</t>
  </si>
  <si>
    <t>NOTA SPESE2 n° 11</t>
  </si>
  <si>
    <t>NOTA SPESE2 n° 12</t>
  </si>
  <si>
    <t>NOTA SPESE2 n° 13</t>
  </si>
  <si>
    <t>NOTA SPESE2 n° 14</t>
  </si>
  <si>
    <t>NOTA SPESE2 n° 15</t>
  </si>
  <si>
    <t>NOTA SPESE2 n° 16</t>
  </si>
  <si>
    <t>NOTA SPESE2 n° 17</t>
  </si>
  <si>
    <t>NOTA SPESE2 n° 18</t>
  </si>
  <si>
    <t>NOTA SPESE2 n° 19</t>
  </si>
  <si>
    <t>NOTA SPESE2 n° 20</t>
  </si>
  <si>
    <t>NOTA SPESE2 n° 21</t>
  </si>
  <si>
    <t>NOTA SPESE2 n° 22</t>
  </si>
  <si>
    <t>NOTA SPESE2 n° 23</t>
  </si>
  <si>
    <t>NOTA SPESE2 n° 24</t>
  </si>
  <si>
    <t>NOTA SPESE2 n° 25</t>
  </si>
  <si>
    <t>NOTA SPESE2  n° 26</t>
  </si>
  <si>
    <t>NOTA SPESE2  n° 27</t>
  </si>
  <si>
    <t>NOTA SPESE2  n° 28</t>
  </si>
  <si>
    <t>NOTA SPESE2  n° 29</t>
  </si>
  <si>
    <t>NOTA SPESE2  n° 30</t>
  </si>
  <si>
    <t>NOTA SPESE2  n° 31</t>
  </si>
  <si>
    <t>NOTA SPESE2  n° 32</t>
  </si>
  <si>
    <t>NOTA SPESE2  n° 33</t>
  </si>
  <si>
    <t>NOTA SPESE2  n° 34</t>
  </si>
  <si>
    <t>NOTA SPESE2  n° 35</t>
  </si>
  <si>
    <t>NOTA SPESE2  n° 36</t>
  </si>
  <si>
    <t>NOTA SPESE2  n° 37</t>
  </si>
  <si>
    <t>NOTA SPESE2  n° 38</t>
  </si>
  <si>
    <t>NOTA SPESE2  n° 39</t>
  </si>
  <si>
    <t>NOTA SPESE2  n° 40</t>
  </si>
  <si>
    <t>NOTA SPESE2  n° 41</t>
  </si>
  <si>
    <t>NOTA SPESE2  n° 42</t>
  </si>
  <si>
    <t>Bonifico per apertura C.C.( versati 15000,00 euro e accreditati 14997,50 euro). Vedi estratto conto Unicredit  del 10-5-18 e estratto conto Banca Generale del 10-7-18</t>
  </si>
  <si>
    <t>Spese direttivo. Vedi estratto conto del 10-7-18</t>
  </si>
  <si>
    <t>Canone fisso mensile. Vedi estratto conto  del 10-7-18</t>
  </si>
  <si>
    <t>Recupero imposta di bollo per invio rendiconto dal 20/4/18 al 30/6/18. Vedi estratto conto  del 10-7-18</t>
  </si>
  <si>
    <t>Sergio Lorenzon</t>
  </si>
  <si>
    <t>Rimborso spese 1° quadrimestre 2018. vedi estratto conto del 10-7-18</t>
  </si>
  <si>
    <t>Manuela Dal Ziglio</t>
  </si>
  <si>
    <t>Ilaria Sasset</t>
  </si>
  <si>
    <t>Eleonora Stefani</t>
  </si>
  <si>
    <t>Matteo Costa</t>
  </si>
  <si>
    <t>Silvio Iseppi</t>
  </si>
  <si>
    <t>Guido Luca Bertoldo</t>
  </si>
  <si>
    <t>Rosanna Benvenuti</t>
  </si>
  <si>
    <t>Cristiana Zoroni</t>
  </si>
  <si>
    <t>Giula Fattorello</t>
  </si>
  <si>
    <t>Carla Maso</t>
  </si>
  <si>
    <t>Gloria Pasin</t>
  </si>
  <si>
    <t>Storno per errato pagamento (quota da versare alla Federazione Naz.). Vedi estratto conto del 10-7-18</t>
  </si>
  <si>
    <t>Angelica Zago</t>
  </si>
  <si>
    <t>AON spa</t>
  </si>
  <si>
    <t>Assicurazione Direttivo</t>
  </si>
  <si>
    <t>Attività Consiglio</t>
  </si>
  <si>
    <t>Pedaggio autostrada.Vedi estratto conto del 14-8-18</t>
  </si>
  <si>
    <t>Camera commercio Vicenza</t>
  </si>
  <si>
    <t>Firma digitale di Zoroni Cristiana  (Tesoriere), Iseppi Silvio (Presidente revisore dei conti).Vedi estratto conto del 14-8-18</t>
  </si>
  <si>
    <t>Ristorante Belluno</t>
  </si>
  <si>
    <t>Spese Direttivo. Vedi estratto conto del 14-8-18</t>
  </si>
  <si>
    <t xml:space="preserve">Matteo Costa </t>
  </si>
  <si>
    <t>Pagamento aggiornamento sito internet</t>
  </si>
  <si>
    <t>Canone mensile. Vedi estratto conto del 14-8-18</t>
  </si>
  <si>
    <t xml:space="preserve">Bar Vicenza </t>
  </si>
  <si>
    <t>Bar Dueville (Vi)</t>
  </si>
  <si>
    <t>Rimborso spese Maggio- 15 Agosto.Vedi estratto conto 27-8-18</t>
  </si>
  <si>
    <t>Giulia Fattorello</t>
  </si>
  <si>
    <t>GuodoLuca Bertoldo</t>
  </si>
  <si>
    <t>Mattia Dall'Arche</t>
  </si>
  <si>
    <t>Rimborso assicurazione non Fruita.Vedi estratto conto del 27-8-18</t>
  </si>
  <si>
    <t>Elisa Colombaro</t>
  </si>
  <si>
    <t>Spese bancarie.Vedi estratto conto del 13-9-18</t>
  </si>
  <si>
    <t>Vicenza</t>
  </si>
  <si>
    <t>Capitolo di descrizione</t>
  </si>
  <si>
    <t>ENTRATE</t>
  </si>
  <si>
    <t>Previste</t>
  </si>
  <si>
    <t>Effettive</t>
  </si>
  <si>
    <t>Entrate   Effettive</t>
  </si>
  <si>
    <t>3 - Riscossione Quote iscr.fuori ruolo</t>
  </si>
  <si>
    <t>TOTALE ENTRATE EFFETTIVE</t>
  </si>
  <si>
    <t>foglio 2</t>
  </si>
  <si>
    <t>USCITE  EFFETTIVE</t>
  </si>
  <si>
    <t>1 - Spese cancelleria - segreteria</t>
  </si>
  <si>
    <t>3 - Attivita' consiglio</t>
  </si>
  <si>
    <t>4 - Attivita' in Federazione</t>
  </si>
  <si>
    <t>5 - Spese affitto</t>
  </si>
  <si>
    <t>6 - Datakey</t>
  </si>
  <si>
    <t>7 - Spese legali</t>
  </si>
  <si>
    <t>8 - Spese congressi - cult. - aggiornam.</t>
  </si>
  <si>
    <t>9 - Contributo rappres.regionale</t>
  </si>
  <si>
    <t>10 - Versam. Fed. Naz.iscriz. fuori ruolo</t>
  </si>
  <si>
    <t>11 - Spese tenuta conto corrente</t>
  </si>
  <si>
    <t>USCITE STRAORDINARIE</t>
  </si>
  <si>
    <t>TOTALE  USCITE</t>
  </si>
  <si>
    <t>foglio 3</t>
  </si>
  <si>
    <t>NOTA SPESE2  n° 51</t>
  </si>
  <si>
    <t>Pizzeria Giardino</t>
  </si>
  <si>
    <t>NOTA SPESE2  n° 52</t>
  </si>
  <si>
    <t>Spese bancarie.Vedi estratto conto del 3-11-18</t>
  </si>
  <si>
    <t>Assemblea iscritti preventivo 2019.Vedi estratto conto del 3-11-18</t>
  </si>
  <si>
    <t>OrdineTSRM-PSTRP BL-TV-VI</t>
  </si>
  <si>
    <t>NOTA SPESE2  n° 53</t>
  </si>
  <si>
    <t>La Cavana del Sile</t>
  </si>
  <si>
    <t>Spese di Rappresentanza</t>
  </si>
  <si>
    <t>NOTA SPESE nr 0</t>
  </si>
  <si>
    <t>DataKey</t>
  </si>
  <si>
    <t>PEC iscritti</t>
  </si>
  <si>
    <t>NOTA SPESE2  n° 54</t>
  </si>
  <si>
    <t>Caffe' Olimpico</t>
  </si>
  <si>
    <t>Rinfresco per Commissione di Laurea a Vicenza. Vedi estratto conto  del 3-12-18</t>
  </si>
  <si>
    <t>NOTA SPESE2  n° 55</t>
  </si>
  <si>
    <t>Cafe' le bon</t>
  </si>
  <si>
    <t>Spese direttivo.Vedi estratto conto del 3-12-18</t>
  </si>
  <si>
    <t>NOTA SPESE2  n° 56</t>
  </si>
  <si>
    <t>Miscatena energy bar</t>
  </si>
  <si>
    <t>NOTA SPESE2  n° 57</t>
  </si>
  <si>
    <t>Spese bancarie.Vedi estratto conto del 3-12-18</t>
  </si>
  <si>
    <t>4bis</t>
  </si>
  <si>
    <t>1bis</t>
  </si>
  <si>
    <t>Conto consuntivo anno 2018</t>
  </si>
  <si>
    <t>NOTA SPESE2  n° 58</t>
  </si>
  <si>
    <t>Kitsch Caffe'</t>
  </si>
  <si>
    <t>NOTA SPESE2  n° 59</t>
  </si>
  <si>
    <t>Fedrerazione Nazionale</t>
  </si>
  <si>
    <t>Riversamento per 32 nuovi iscritti.Vedi estratto conto del 2-1-19</t>
  </si>
  <si>
    <t>NOTA SPESE2  n° 60</t>
  </si>
  <si>
    <t>Spese direttivo.Vedi estratto conto del 2-1-19</t>
  </si>
  <si>
    <t>Bar bivio Ponte nelle Alpi</t>
  </si>
  <si>
    <t xml:space="preserve">NOTA SPESE2  n°61 </t>
  </si>
  <si>
    <t>Riversamento per 1 nuovo iscritto.Vedi estratto conto del 2-1-19</t>
  </si>
  <si>
    <t>NOTA SPESE2  n° 62</t>
  </si>
  <si>
    <t>Rimborso 3°quadrimestre 2018.Vedi estratto conto del 2-1-19</t>
  </si>
  <si>
    <t>NOTA SPESE2  n° 63</t>
  </si>
  <si>
    <t>NOTA SPESE2  n° 64</t>
  </si>
  <si>
    <t>NOTA SPESE2  n° 65</t>
  </si>
  <si>
    <t>NOTA SPESE2  n° 66</t>
  </si>
  <si>
    <t xml:space="preserve">NOTA SPESE2  n°67 </t>
  </si>
  <si>
    <t xml:space="preserve">NOTA SPESE2  n°68 </t>
  </si>
  <si>
    <t xml:space="preserve">NOTA SPESE2  n°69 </t>
  </si>
  <si>
    <t>NOTA SPESE2  n° 70</t>
  </si>
  <si>
    <t>NOTA SPESE2  n° 71</t>
  </si>
  <si>
    <t xml:space="preserve">NOTA SPESE2  n°72 </t>
  </si>
  <si>
    <t>NOTA SPESE2  n° 73</t>
  </si>
  <si>
    <t>NOTA SPESE2  n° 74</t>
  </si>
  <si>
    <t>Canone mensile.Vedi estratto conto del 2-1-19</t>
  </si>
  <si>
    <t>5- Iscrizione corso aggiornamento del 5-5-18</t>
  </si>
  <si>
    <t>2-  Riscossioni da banca</t>
  </si>
  <si>
    <t xml:space="preserve">2 - Fondo spese impreviste </t>
  </si>
  <si>
    <t>Capitolo consuntivo anno 2018</t>
  </si>
  <si>
    <t>NOTA SPESE nr 32bis</t>
  </si>
  <si>
    <t>Spese cancelleria per corso aggiornamento.Vedi estratto conto del 10-5-18</t>
  </si>
  <si>
    <t>Panorama supermercato</t>
  </si>
  <si>
    <t>2 - Spese sito internet</t>
  </si>
  <si>
    <t>1-gen-31-dic-18</t>
  </si>
  <si>
    <t xml:space="preserve">NOTA SPESE2  n° </t>
  </si>
  <si>
    <t>NOTA SPESE nr 43</t>
  </si>
  <si>
    <t>Estinzione conto corrente Unicredit.Vedi estratto conto del 10-8-18</t>
  </si>
  <si>
    <t>NOTA SPESE nr 41/42</t>
  </si>
  <si>
    <t>1bis- Riscossione Ruoli Federazione altri albi</t>
  </si>
  <si>
    <t xml:space="preserve">1- Riscossione Ruoli Federazione </t>
  </si>
  <si>
    <t>4 - Diritti segreteria altri albi</t>
  </si>
  <si>
    <t>4bis-Riversamento assistenti sanitari</t>
  </si>
  <si>
    <t xml:space="preserve"> - Fondo cassa precedente (saldo al 01/01/18)</t>
  </si>
  <si>
    <t>tot. Entrate 01/01/18 - 30/06/18</t>
  </si>
  <si>
    <t>Saldo al 01/01/18</t>
  </si>
  <si>
    <t>Tot. entrate 01/07/18 - 31/12/18</t>
  </si>
  <si>
    <t>1 - Spese una tamtum per giroconti</t>
  </si>
  <si>
    <t>Tot. Spese 01/01/18 - 30/06/18</t>
  </si>
  <si>
    <t>Tot. Spese 01/07/18 - 31/12/18</t>
  </si>
  <si>
    <t>Saldo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</si>
</sst>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€&quot;\ * #,##0.00_-;\-&quot;€&quot;\ * #,##0.00_-;_-&quot;€&quot;\ * &quot;-&quot;??_-;_-@_-"/>
    <numFmt numFmtId="164" formatCode="* #,##0.00\ [$€-1]\ ;\-* #,##0.00\ [$€-1]\ ;* \-#\ [$€-1]\ "/>
    <numFmt numFmtId="165" formatCode="d\-mmm\-yy;@"/>
    <numFmt numFmtId="166" formatCode="0.00\ ;[Red]\-0.00\ "/>
    <numFmt numFmtId="167" formatCode="[$€-410]\ * #,##0.00\ ;\-[$€-410]\ * #,##0.00\ ;[$€-410]\ * \-#\ ;\ @\ "/>
    <numFmt numFmtId="168" formatCode="0\ ;[Red]\-0\ "/>
    <numFmt numFmtId="169" formatCode="0.0"/>
    <numFmt numFmtId="170" formatCode="d\-mmm\-yyyy;@"/>
    <numFmt numFmtId="171" formatCode="&quot;€ &quot;#,##0.00"/>
    <numFmt numFmtId="172" formatCode="dd/mm/yy"/>
    <numFmt numFmtId="173" formatCode="* #,##0.00\ [$€-1]\ ;\-* #,##0.00\ [$€-1]\ ;* \-#\ [$€-1]\ ;\ @\ "/>
    <numFmt numFmtId="174" formatCode="#,##0.00\ ;\-#,##0.00\ "/>
    <numFmt numFmtId="175" formatCode="_-* #,##0.00\ [$€-410]_-;\-* #,##0.00\ [$€-410]_-;_-* &quot;-&quot;??\ [$€-410]_-;_-@_-"/>
  </numFmts>
  <fonts count="36" x14ac:knownFonts="1"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  <font>
      <sz val="10"/>
      <color rgb="FF000000"/>
      <name val="Tahoma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6"/>
      <name val="Arial"/>
      <family val="2"/>
    </font>
    <font>
      <sz val="9"/>
      <color rgb="FF000000"/>
      <name val="Tahoma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b/>
      <i/>
      <sz val="1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6"/>
      <color rgb="FF0000FF"/>
      <name val="Arial"/>
      <family val="2"/>
    </font>
    <font>
      <sz val="15"/>
      <name val="Arial"/>
      <family val="2"/>
    </font>
    <font>
      <sz val="16"/>
      <color rgb="FFFFFFFF"/>
      <name val="Arial"/>
      <family val="2"/>
    </font>
    <font>
      <sz val="14"/>
      <color rgb="FF000000"/>
      <name val="Arial"/>
      <family val="2"/>
    </font>
    <font>
      <sz val="16"/>
      <color rgb="FFFF0000"/>
      <name val="Arial"/>
      <family val="2"/>
    </font>
    <font>
      <sz val="16"/>
      <color rgb="FF000000"/>
      <name val="Arial"/>
      <family val="2"/>
    </font>
    <font>
      <b/>
      <u/>
      <sz val="16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6600"/>
        <bgColor rgb="FFFF9900"/>
      </patternFill>
    </fill>
    <fill>
      <patternFill patternType="solid">
        <fgColor rgb="FFFF99CC"/>
        <bgColor rgb="FFFF8080"/>
      </patternFill>
    </fill>
    <fill>
      <patternFill patternType="solid">
        <fgColor rgb="FFFF9900"/>
        <bgColor rgb="FFFFCC00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33" fillId="0" borderId="0" applyBorder="0" applyAlignment="0" applyProtection="0"/>
  </cellStyleXfs>
  <cellXfs count="316">
    <xf numFmtId="0" fontId="0" fillId="0" borderId="0" xfId="0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5" fontId="0" fillId="0" borderId="1" xfId="0" applyNumberFormat="1" applyBorder="1"/>
    <xf numFmtId="166" fontId="0" fillId="0" borderId="1" xfId="0" applyNumberFormat="1" applyFont="1" applyBorder="1"/>
    <xf numFmtId="167" fontId="0" fillId="0" borderId="1" xfId="1" applyNumberFormat="1" applyFont="1" applyBorder="1" applyAlignment="1" applyProtection="1"/>
    <xf numFmtId="167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Font="1" applyBorder="1"/>
    <xf numFmtId="167" fontId="2" fillId="0" borderId="1" xfId="1" applyNumberFormat="1" applyFont="1" applyBorder="1" applyAlignment="1" applyProtection="1"/>
    <xf numFmtId="167" fontId="0" fillId="0" borderId="1" xfId="0" applyNumberFormat="1" applyBorder="1"/>
    <xf numFmtId="165" fontId="0" fillId="2" borderId="1" xfId="0" applyNumberFormat="1" applyFill="1" applyBorder="1"/>
    <xf numFmtId="166" fontId="3" fillId="2" borderId="1" xfId="0" applyNumberFormat="1" applyFont="1" applyFill="1" applyBorder="1"/>
    <xf numFmtId="167" fontId="3" fillId="2" borderId="1" xfId="1" applyNumberFormat="1" applyFont="1" applyFill="1" applyBorder="1" applyAlignment="1" applyProtection="1"/>
    <xf numFmtId="167" fontId="0" fillId="0" borderId="1" xfId="0" applyNumberFormat="1" applyFont="1" applyBorder="1"/>
    <xf numFmtId="167" fontId="0" fillId="3" borderId="1" xfId="0" applyNumberFormat="1" applyFill="1" applyBorder="1"/>
    <xf numFmtId="166" fontId="4" fillId="0" borderId="1" xfId="0" applyNumberFormat="1" applyFont="1" applyBorder="1"/>
    <xf numFmtId="2" fontId="0" fillId="0" borderId="1" xfId="0" applyNumberFormat="1" applyFont="1" applyBorder="1"/>
    <xf numFmtId="168" fontId="0" fillId="4" borderId="1" xfId="0" applyNumberFormat="1" applyFill="1" applyBorder="1" applyAlignment="1">
      <alignment horizontal="center" vertical="center"/>
    </xf>
    <xf numFmtId="167" fontId="0" fillId="5" borderId="1" xfId="0" applyNumberFormat="1" applyFill="1" applyBorder="1"/>
    <xf numFmtId="168" fontId="0" fillId="6" borderId="1" xfId="0" applyNumberFormat="1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168" fontId="0" fillId="7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/>
    <xf numFmtId="166" fontId="0" fillId="0" borderId="0" xfId="0" applyNumberFormat="1"/>
    <xf numFmtId="167" fontId="5" fillId="0" borderId="1" xfId="0" applyNumberFormat="1" applyFont="1" applyBorder="1"/>
    <xf numFmtId="166" fontId="5" fillId="0" borderId="1" xfId="0" applyNumberFormat="1" applyFont="1" applyBorder="1"/>
    <xf numFmtId="2" fontId="0" fillId="0" borderId="2" xfId="0" applyNumberFormat="1" applyFont="1" applyBorder="1"/>
    <xf numFmtId="166" fontId="0" fillId="0" borderId="3" xfId="0" applyNumberFormat="1" applyFont="1" applyBorder="1"/>
    <xf numFmtId="166" fontId="0" fillId="0" borderId="4" xfId="0" applyNumberFormat="1" applyFont="1" applyBorder="1"/>
    <xf numFmtId="166" fontId="0" fillId="0" borderId="5" xfId="0" applyNumberFormat="1" applyFont="1" applyBorder="1"/>
    <xf numFmtId="166" fontId="0" fillId="0" borderId="1" xfId="0" applyNumberFormat="1" applyBorder="1"/>
    <xf numFmtId="169" fontId="0" fillId="0" borderId="1" xfId="0" applyNumberFormat="1" applyBorder="1"/>
    <xf numFmtId="0" fontId="0" fillId="0" borderId="1" xfId="0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166" fontId="0" fillId="3" borderId="1" xfId="0" applyNumberFormat="1" applyFill="1" applyBorder="1"/>
    <xf numFmtId="2" fontId="0" fillId="0" borderId="1" xfId="0" applyNumberFormat="1" applyFont="1" applyBorder="1" applyAlignment="1">
      <alignment horizontal="right"/>
    </xf>
    <xf numFmtId="167" fontId="5" fillId="3" borderId="1" xfId="0" applyNumberFormat="1" applyFont="1" applyFill="1" applyBorder="1"/>
    <xf numFmtId="2" fontId="0" fillId="3" borderId="1" xfId="0" applyNumberFormat="1" applyFont="1" applyFill="1" applyBorder="1"/>
    <xf numFmtId="2" fontId="0" fillId="3" borderId="1" xfId="0" applyNumberFormat="1" applyFont="1" applyFill="1" applyBorder="1" applyAlignment="1">
      <alignment horizontal="right"/>
    </xf>
    <xf numFmtId="166" fontId="0" fillId="0" borderId="1" xfId="0" applyNumberFormat="1" applyBorder="1"/>
    <xf numFmtId="167" fontId="0" fillId="3" borderId="1" xfId="0" applyNumberFormat="1" applyFont="1" applyFill="1" applyBorder="1"/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165" fontId="6" fillId="0" borderId="1" xfId="0" applyNumberFormat="1" applyFont="1" applyBorder="1"/>
    <xf numFmtId="167" fontId="2" fillId="0" borderId="1" xfId="0" applyNumberFormat="1" applyFont="1" applyBorder="1"/>
    <xf numFmtId="166" fontId="2" fillId="0" borderId="1" xfId="0" applyNumberFormat="1" applyFont="1" applyBorder="1"/>
    <xf numFmtId="167" fontId="7" fillId="8" borderId="1" xfId="0" applyNumberFormat="1" applyFont="1" applyFill="1" applyBorder="1"/>
    <xf numFmtId="167" fontId="0" fillId="9" borderId="1" xfId="0" applyNumberFormat="1" applyFill="1" applyBorder="1"/>
    <xf numFmtId="167" fontId="0" fillId="10" borderId="1" xfId="0" applyNumberFormat="1" applyFill="1" applyBorder="1"/>
    <xf numFmtId="0" fontId="0" fillId="0" borderId="0" xfId="0" applyBorder="1"/>
    <xf numFmtId="0" fontId="0" fillId="0" borderId="0" xfId="0" applyFont="1" applyBorder="1"/>
    <xf numFmtId="170" fontId="7" fillId="0" borderId="0" xfId="0" applyNumberFormat="1" applyFont="1"/>
    <xf numFmtId="165" fontId="13" fillId="0" borderId="0" xfId="0" applyNumberFormat="1" applyFont="1" applyBorder="1"/>
    <xf numFmtId="165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1" fontId="16" fillId="0" borderId="0" xfId="0" applyNumberFormat="1" applyFont="1" applyBorder="1" applyAlignment="1">
      <alignment horizontal="center"/>
    </xf>
    <xf numFmtId="0" fontId="17" fillId="0" borderId="0" xfId="0" applyFont="1"/>
    <xf numFmtId="0" fontId="14" fillId="0" borderId="0" xfId="0" applyFont="1"/>
    <xf numFmtId="0" fontId="14" fillId="0" borderId="0" xfId="0" applyFont="1" applyBorder="1"/>
    <xf numFmtId="2" fontId="14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171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5" fillId="0" borderId="0" xfId="0" applyFont="1"/>
    <xf numFmtId="0" fontId="13" fillId="0" borderId="0" xfId="0" applyFont="1" applyBorder="1"/>
    <xf numFmtId="0" fontId="13" fillId="0" borderId="0" xfId="0" applyFont="1"/>
    <xf numFmtId="164" fontId="14" fillId="0" borderId="0" xfId="1" applyFont="1" applyBorder="1" applyAlignment="1" applyProtection="1"/>
    <xf numFmtId="0" fontId="17" fillId="0" borderId="0" xfId="0" applyFont="1" applyBorder="1"/>
    <xf numFmtId="0" fontId="18" fillId="0" borderId="0" xfId="0" applyFont="1"/>
    <xf numFmtId="164" fontId="15" fillId="0" borderId="0" xfId="1" applyFont="1" applyBorder="1" applyAlignment="1" applyProtection="1">
      <alignment horizontal="center"/>
    </xf>
    <xf numFmtId="0" fontId="15" fillId="0" borderId="0" xfId="0" applyFont="1" applyBorder="1" applyAlignment="1">
      <alignment horizontal="center"/>
    </xf>
    <xf numFmtId="165" fontId="19" fillId="0" borderId="0" xfId="0" applyNumberFormat="1" applyFont="1" applyBorder="1" applyAlignment="1">
      <alignment horizontal="center" vertical="center"/>
    </xf>
    <xf numFmtId="165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164" fontId="14" fillId="0" borderId="6" xfId="1" applyFont="1" applyBorder="1" applyAlignment="1" applyProtection="1"/>
    <xf numFmtId="171" fontId="1" fillId="0" borderId="7" xfId="0" applyNumberFormat="1" applyFont="1" applyBorder="1"/>
    <xf numFmtId="0" fontId="19" fillId="0" borderId="6" xfId="0" applyFont="1" applyBorder="1"/>
    <xf numFmtId="0" fontId="19" fillId="0" borderId="6" xfId="0" applyFont="1" applyBorder="1" applyAlignment="1">
      <alignment horizontal="center"/>
    </xf>
    <xf numFmtId="164" fontId="14" fillId="0" borderId="8" xfId="1" applyFont="1" applyBorder="1" applyAlignment="1" applyProtection="1"/>
    <xf numFmtId="165" fontId="20" fillId="0" borderId="6" xfId="0" applyNumberFormat="1" applyFont="1" applyBorder="1" applyAlignment="1">
      <alignment horizontal="center" vertical="center"/>
    </xf>
    <xf numFmtId="0" fontId="20" fillId="0" borderId="6" xfId="0" applyFont="1" applyBorder="1"/>
    <xf numFmtId="0" fontId="20" fillId="0" borderId="6" xfId="0" applyFont="1" applyBorder="1" applyAlignment="1">
      <alignment horizontal="center" vertical="center"/>
    </xf>
    <xf numFmtId="164" fontId="18" fillId="0" borderId="6" xfId="1" applyFont="1" applyBorder="1" applyAlignment="1" applyProtection="1"/>
    <xf numFmtId="0" fontId="19" fillId="0" borderId="0" xfId="0" applyFont="1" applyBorder="1"/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14" fillId="0" borderId="1" xfId="1" applyFont="1" applyBorder="1" applyAlignment="1" applyProtection="1"/>
    <xf numFmtId="165" fontId="19" fillId="0" borderId="1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/>
    <xf numFmtId="0" fontId="19" fillId="0" borderId="10" xfId="0" applyFont="1" applyBorder="1"/>
    <xf numFmtId="0" fontId="19" fillId="0" borderId="10" xfId="0" applyFont="1" applyBorder="1" applyAlignment="1">
      <alignment horizontal="center" vertical="center"/>
    </xf>
    <xf numFmtId="164" fontId="14" fillId="0" borderId="10" xfId="1" applyFont="1" applyBorder="1" applyAlignment="1" applyProtection="1"/>
    <xf numFmtId="0" fontId="15" fillId="0" borderId="0" xfId="0" applyFont="1"/>
    <xf numFmtId="165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/>
    <xf numFmtId="0" fontId="20" fillId="0" borderId="10" xfId="0" applyFont="1" applyBorder="1"/>
    <xf numFmtId="0" fontId="20" fillId="0" borderId="10" xfId="0" applyFont="1" applyBorder="1" applyAlignment="1">
      <alignment horizontal="center" vertical="center"/>
    </xf>
    <xf numFmtId="164" fontId="18" fillId="0" borderId="10" xfId="1" applyFont="1" applyBorder="1" applyAlignment="1" applyProtection="1"/>
    <xf numFmtId="0" fontId="14" fillId="0" borderId="0" xfId="0" applyFont="1" applyBorder="1"/>
    <xf numFmtId="17" fontId="7" fillId="0" borderId="10" xfId="0" applyNumberFormat="1" applyFont="1" applyBorder="1"/>
    <xf numFmtId="0" fontId="1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wrapText="1"/>
    </xf>
    <xf numFmtId="164" fontId="18" fillId="0" borderId="0" xfId="1" applyFont="1" applyBorder="1" applyAlignment="1" applyProtection="1">
      <alignment vertical="center"/>
    </xf>
    <xf numFmtId="165" fontId="14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164" fontId="18" fillId="0" borderId="0" xfId="1" applyFont="1" applyBorder="1" applyAlignment="1" applyProtection="1"/>
    <xf numFmtId="0" fontId="1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2" fontId="18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165" fontId="18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2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164" fontId="14" fillId="0" borderId="0" xfId="1" applyFont="1" applyBorder="1" applyAlignment="1" applyProtection="1">
      <alignment vertic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22" fillId="0" borderId="0" xfId="0" applyFont="1" applyAlignment="1">
      <alignment horizontal="center"/>
    </xf>
    <xf numFmtId="165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0" fontId="7" fillId="0" borderId="0" xfId="0" applyFont="1" applyBorder="1" applyAlignment="1">
      <alignment horizontal="center"/>
    </xf>
    <xf numFmtId="0" fontId="14" fillId="0" borderId="0" xfId="0" applyFont="1" applyAlignment="1">
      <alignment wrapText="1"/>
    </xf>
    <xf numFmtId="164" fontId="7" fillId="0" borderId="0" xfId="1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4" fillId="0" borderId="0" xfId="0" applyFont="1" applyBorder="1" applyAlignment="1">
      <alignment vertical="center"/>
    </xf>
    <xf numFmtId="1" fontId="16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2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22" fillId="0" borderId="0" xfId="0" applyFont="1" applyBorder="1" applyAlignment="1">
      <alignment horizontal="center" vertical="center"/>
    </xf>
    <xf numFmtId="164" fontId="7" fillId="0" borderId="0" xfId="1" applyFont="1" applyBorder="1" applyAlignment="1" applyProtection="1"/>
    <xf numFmtId="164" fontId="21" fillId="0" borderId="0" xfId="1" applyFont="1" applyBorder="1" applyAlignment="1" applyProtection="1"/>
    <xf numFmtId="173" fontId="14" fillId="0" borderId="0" xfId="1" applyNumberFormat="1" applyFont="1" applyBorder="1" applyAlignment="1" applyProtection="1"/>
    <xf numFmtId="164" fontId="33" fillId="0" borderId="0" xfId="1" applyBorder="1" applyAlignment="1" applyProtection="1"/>
    <xf numFmtId="0" fontId="2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164" fontId="18" fillId="0" borderId="0" xfId="0" applyNumberFormat="1" applyFont="1" applyBorder="1"/>
    <xf numFmtId="164" fontId="24" fillId="0" borderId="0" xfId="1" applyFont="1" applyBorder="1" applyAlignment="1" applyProtection="1"/>
    <xf numFmtId="174" fontId="13" fillId="0" borderId="0" xfId="1" applyNumberFormat="1" applyFont="1" applyBorder="1" applyAlignment="1" applyProtection="1">
      <alignment horizontal="center" vertical="center"/>
    </xf>
    <xf numFmtId="170" fontId="21" fillId="0" borderId="0" xfId="0" applyNumberFormat="1" applyFont="1"/>
    <xf numFmtId="165" fontId="14" fillId="0" borderId="0" xfId="0" applyNumberFormat="1" applyFont="1" applyBorder="1" applyAlignment="1">
      <alignment horizontal="left" vertical="center"/>
    </xf>
    <xf numFmtId="165" fontId="19" fillId="0" borderId="0" xfId="0" applyNumberFormat="1" applyFont="1" applyBorder="1" applyAlignment="1">
      <alignment horizontal="left" vertical="center"/>
    </xf>
    <xf numFmtId="172" fontId="25" fillId="0" borderId="0" xfId="0" applyNumberFormat="1" applyFont="1"/>
    <xf numFmtId="0" fontId="22" fillId="0" borderId="0" xfId="0" applyFont="1"/>
    <xf numFmtId="170" fontId="7" fillId="0" borderId="0" xfId="0" applyNumberFormat="1" applyFont="1" applyBorder="1"/>
    <xf numFmtId="164" fontId="13" fillId="0" borderId="0" xfId="1" applyFont="1" applyBorder="1" applyAlignment="1" applyProtection="1">
      <alignment horizontal="center" vertical="center"/>
    </xf>
    <xf numFmtId="165" fontId="15" fillId="0" borderId="0" xfId="0" applyNumberFormat="1" applyFont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 applyBorder="1"/>
    <xf numFmtId="170" fontId="13" fillId="0" borderId="0" xfId="0" applyNumberFormat="1" applyFont="1" applyAlignment="1">
      <alignment horizontal="left"/>
    </xf>
    <xf numFmtId="165" fontId="7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164" fontId="13" fillId="0" borderId="0" xfId="0" applyNumberFormat="1" applyFont="1"/>
    <xf numFmtId="171" fontId="13" fillId="0" borderId="0" xfId="0" applyNumberFormat="1" applyFont="1"/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13" fillId="0" borderId="1" xfId="0" applyFont="1" applyBorder="1"/>
    <xf numFmtId="0" fontId="15" fillId="0" borderId="1" xfId="0" applyFont="1" applyBorder="1"/>
    <xf numFmtId="171" fontId="1" fillId="0" borderId="1" xfId="0" applyNumberFormat="1" applyFont="1" applyBorder="1"/>
    <xf numFmtId="14" fontId="14" fillId="0" borderId="0" xfId="0" applyNumberFormat="1" applyFont="1" applyBorder="1" applyAlignment="1">
      <alignment horizontal="left" vertical="center"/>
    </xf>
    <xf numFmtId="0" fontId="13" fillId="0" borderId="7" xfId="0" applyFont="1" applyBorder="1"/>
    <xf numFmtId="0" fontId="0" fillId="0" borderId="0" xfId="0" applyBorder="1" applyAlignment="1">
      <alignment wrapText="1"/>
    </xf>
    <xf numFmtId="173" fontId="14" fillId="0" borderId="0" xfId="0" applyNumberFormat="1" applyFont="1" applyBorder="1"/>
    <xf numFmtId="0" fontId="0" fillId="0" borderId="1" xfId="0" applyBorder="1" applyAlignment="1">
      <alignment wrapText="1"/>
    </xf>
    <xf numFmtId="0" fontId="14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171" fontId="13" fillId="0" borderId="0" xfId="0" applyNumberFormat="1" applyFont="1" applyBorder="1"/>
    <xf numFmtId="0" fontId="0" fillId="0" borderId="7" xfId="0" applyFont="1" applyBorder="1" applyAlignment="1">
      <alignment horizontal="right"/>
    </xf>
    <xf numFmtId="165" fontId="15" fillId="0" borderId="0" xfId="0" applyNumberFormat="1" applyFont="1"/>
    <xf numFmtId="0" fontId="13" fillId="0" borderId="0" xfId="0" applyFont="1" applyBorder="1" applyAlignment="1">
      <alignment horizontal="left"/>
    </xf>
    <xf numFmtId="171" fontId="0" fillId="0" borderId="0" xfId="0" applyNumberFormat="1" applyBorder="1"/>
    <xf numFmtId="0" fontId="13" fillId="0" borderId="1" xfId="0" applyFont="1" applyBorder="1" applyAlignment="1">
      <alignment horizontal="left"/>
    </xf>
    <xf numFmtId="171" fontId="0" fillId="0" borderId="0" xfId="0" applyNumberFormat="1"/>
    <xf numFmtId="164" fontId="13" fillId="0" borderId="0" xfId="0" applyNumberFormat="1" applyFont="1" applyBorder="1"/>
    <xf numFmtId="0" fontId="28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164" fontId="14" fillId="0" borderId="11" xfId="1" applyFont="1" applyBorder="1" applyAlignment="1" applyProtection="1"/>
    <xf numFmtId="164" fontId="14" fillId="0" borderId="2" xfId="1" applyFont="1" applyBorder="1" applyAlignment="1" applyProtection="1"/>
    <xf numFmtId="165" fontId="19" fillId="0" borderId="9" xfId="0" applyNumberFormat="1" applyFont="1" applyBorder="1" applyAlignment="1">
      <alignment horizontal="center" vertical="center"/>
    </xf>
    <xf numFmtId="0" fontId="0" fillId="0" borderId="12" xfId="0" applyBorder="1"/>
    <xf numFmtId="0" fontId="15" fillId="0" borderId="2" xfId="0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wrapText="1"/>
    </xf>
    <xf numFmtId="1" fontId="16" fillId="0" borderId="0" xfId="0" applyNumberFormat="1" applyFont="1" applyBorder="1" applyAlignment="1"/>
    <xf numFmtId="0" fontId="0" fillId="0" borderId="0" xfId="0" applyBorder="1" applyAlignment="1">
      <alignment horizontal="center"/>
    </xf>
    <xf numFmtId="1" fontId="16" fillId="0" borderId="0" xfId="1" applyNumberFormat="1" applyFont="1" applyBorder="1" applyAlignment="1" applyProtection="1">
      <alignment horizontal="center" vertical="center"/>
    </xf>
    <xf numFmtId="170" fontId="7" fillId="0" borderId="0" xfId="0" applyNumberFormat="1" applyFont="1" applyAlignment="1">
      <alignment horizontal="center"/>
    </xf>
    <xf numFmtId="1" fontId="16" fillId="0" borderId="0" xfId="1" applyNumberFormat="1" applyFont="1" applyBorder="1" applyAlignment="1" applyProtection="1">
      <alignment horizontal="center"/>
    </xf>
    <xf numFmtId="172" fontId="14" fillId="0" borderId="0" xfId="0" applyNumberFormat="1" applyFont="1"/>
    <xf numFmtId="172" fontId="14" fillId="0" borderId="0" xfId="0" applyNumberFormat="1" applyFont="1" applyBorder="1" applyAlignment="1">
      <alignment horizontal="center"/>
    </xf>
    <xf numFmtId="165" fontId="5" fillId="0" borderId="0" xfId="0" applyNumberFormat="1" applyFont="1" applyBorder="1"/>
    <xf numFmtId="0" fontId="22" fillId="0" borderId="0" xfId="0" applyFont="1" applyAlignment="1">
      <alignment horizontal="center" vertical="center"/>
    </xf>
    <xf numFmtId="0" fontId="26" fillId="0" borderId="0" xfId="0" applyFont="1" applyBorder="1"/>
    <xf numFmtId="165" fontId="13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170" fontId="13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171" fontId="18" fillId="0" borderId="0" xfId="0" applyNumberFormat="1" applyFont="1" applyBorder="1"/>
    <xf numFmtId="165" fontId="15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/>
    <xf numFmtId="167" fontId="0" fillId="0" borderId="0" xfId="0" applyNumberFormat="1" applyBorder="1" applyAlignment="1">
      <alignment horizontal="center"/>
    </xf>
    <xf numFmtId="167" fontId="0" fillId="3" borderId="0" xfId="0" applyNumberForma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6" xfId="0" applyBorder="1" applyAlignment="1">
      <alignment horizontal="center"/>
    </xf>
    <xf numFmtId="0" fontId="0" fillId="0" borderId="16" xfId="0" applyBorder="1"/>
    <xf numFmtId="0" fontId="0" fillId="0" borderId="13" xfId="0" applyBorder="1"/>
    <xf numFmtId="0" fontId="0" fillId="0" borderId="17" xfId="0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1" fillId="0" borderId="13" xfId="0" applyFont="1" applyBorder="1"/>
    <xf numFmtId="170" fontId="5" fillId="0" borderId="18" xfId="0" applyNumberFormat="1" applyFont="1" applyBorder="1" applyAlignment="1">
      <alignment horizontal="center"/>
    </xf>
    <xf numFmtId="170" fontId="5" fillId="0" borderId="20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1" fillId="0" borderId="13" xfId="0" applyFont="1" applyBorder="1"/>
    <xf numFmtId="0" fontId="31" fillId="0" borderId="0" xfId="0" applyFont="1" applyBorder="1"/>
    <xf numFmtId="0" fontId="31" fillId="0" borderId="17" xfId="0" applyFont="1" applyBorder="1"/>
    <xf numFmtId="167" fontId="0" fillId="0" borderId="18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0" fontId="32" fillId="0" borderId="0" xfId="0" applyFont="1"/>
    <xf numFmtId="0" fontId="15" fillId="0" borderId="17" xfId="0" applyFont="1" applyBorder="1"/>
    <xf numFmtId="167" fontId="1" fillId="0" borderId="18" xfId="0" applyNumberFormat="1" applyFont="1" applyBorder="1" applyAlignment="1">
      <alignment horizontal="center"/>
    </xf>
    <xf numFmtId="167" fontId="0" fillId="0" borderId="18" xfId="0" applyNumberFormat="1" applyBorder="1"/>
    <xf numFmtId="0" fontId="13" fillId="0" borderId="0" xfId="0" applyFont="1" applyAlignment="1">
      <alignment horizontal="center"/>
    </xf>
    <xf numFmtId="0" fontId="7" fillId="0" borderId="0" xfId="0" applyFont="1"/>
    <xf numFmtId="0" fontId="0" fillId="0" borderId="22" xfId="0" applyBorder="1"/>
    <xf numFmtId="0" fontId="0" fillId="0" borderId="23" xfId="0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/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5" xfId="0" applyFont="1" applyBorder="1"/>
    <xf numFmtId="170" fontId="5" fillId="0" borderId="1" xfId="0" applyNumberFormat="1" applyFont="1" applyBorder="1" applyAlignment="1">
      <alignment horizontal="center"/>
    </xf>
    <xf numFmtId="170" fontId="5" fillId="0" borderId="26" xfId="0" applyNumberFormat="1" applyFont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0" fillId="0" borderId="27" xfId="0" applyBorder="1"/>
    <xf numFmtId="0" fontId="1" fillId="0" borderId="1" xfId="0" applyFont="1" applyBorder="1"/>
    <xf numFmtId="0" fontId="1" fillId="0" borderId="28" xfId="0" applyFont="1" applyBorder="1"/>
    <xf numFmtId="167" fontId="1" fillId="0" borderId="1" xfId="0" applyNumberFormat="1" applyFont="1" applyBorder="1" applyAlignment="1">
      <alignment horizontal="center"/>
    </xf>
    <xf numFmtId="167" fontId="1" fillId="0" borderId="26" xfId="0" applyNumberFormat="1" applyFont="1" applyBorder="1" applyAlignment="1">
      <alignment horizontal="center"/>
    </xf>
    <xf numFmtId="0" fontId="0" fillId="0" borderId="29" xfId="0" applyBorder="1"/>
    <xf numFmtId="167" fontId="1" fillId="0" borderId="29" xfId="0" applyNumberFormat="1" applyFont="1" applyBorder="1" applyAlignment="1">
      <alignment horizontal="center"/>
    </xf>
    <xf numFmtId="167" fontId="1" fillId="0" borderId="30" xfId="0" applyNumberFormat="1" applyFont="1" applyBorder="1" applyAlignment="1">
      <alignment horizontal="center"/>
    </xf>
    <xf numFmtId="2" fontId="0" fillId="0" borderId="1" xfId="0" applyNumberFormat="1" applyBorder="1"/>
    <xf numFmtId="165" fontId="0" fillId="0" borderId="4" xfId="0" applyNumberFormat="1" applyBorder="1"/>
    <xf numFmtId="14" fontId="0" fillId="0" borderId="0" xfId="0" applyNumberFormat="1"/>
    <xf numFmtId="166" fontId="0" fillId="3" borderId="5" xfId="0" applyNumberFormat="1" applyFill="1" applyBorder="1"/>
    <xf numFmtId="0" fontId="14" fillId="0" borderId="0" xfId="0" applyFont="1" applyAlignment="1">
      <alignment vertical="center"/>
    </xf>
    <xf numFmtId="44" fontId="0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" fillId="0" borderId="0" xfId="0" applyFont="1" applyBorder="1" applyAlignment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167" fontId="0" fillId="11" borderId="18" xfId="0" applyNumberFormat="1" applyFill="1" applyBorder="1" applyAlignment="1">
      <alignment horizontal="center"/>
    </xf>
    <xf numFmtId="167" fontId="0" fillId="12" borderId="18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/>
    <xf numFmtId="0" fontId="30" fillId="0" borderId="0" xfId="0" applyFont="1" applyBorder="1" applyAlignment="1">
      <alignment horizontal="center"/>
    </xf>
    <xf numFmtId="170" fontId="5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70" fontId="5" fillId="0" borderId="0" xfId="0" applyNumberFormat="1" applyFont="1" applyBorder="1"/>
    <xf numFmtId="167" fontId="0" fillId="0" borderId="0" xfId="0" applyNumberFormat="1" applyBorder="1"/>
    <xf numFmtId="44" fontId="0" fillId="0" borderId="0" xfId="0" applyNumberFormat="1" applyFont="1" applyBorder="1"/>
    <xf numFmtId="167" fontId="0" fillId="0" borderId="19" xfId="0" applyNumberFormat="1" applyBorder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167" fontId="0" fillId="0" borderId="0" xfId="0" applyNumberFormat="1" applyAlignment="1">
      <alignment horizontal="center"/>
    </xf>
    <xf numFmtId="167" fontId="0" fillId="0" borderId="31" xfId="0" applyNumberFormat="1" applyBorder="1" applyAlignment="1">
      <alignment horizontal="center"/>
    </xf>
    <xf numFmtId="175" fontId="0" fillId="0" borderId="0" xfId="0" applyNumberFormat="1" applyBorder="1"/>
    <xf numFmtId="0" fontId="1" fillId="0" borderId="0" xfId="0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74" name="Text Box 15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72" name="Text Box 14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70" name="Text Box 14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68" name="Text Box 14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66" name="Text Box 14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64" name="Text Box 14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62" name="Text Box 13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60" name="Text Box 13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58" name="Text Box 13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56" name="Text Box 13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54" name="Text Box 13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52" name="Text Box 12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50" name="Text Box 12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48" name="Text Box 12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46" name="Text Box 12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44" name="Text Box 12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42" name="Text Box 11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40" name="Text Box 11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38" name="Text Box 11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36" name="Text Box 11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34" name="Text Box 11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32" name="Text Box 10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30" name="Text Box 10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28" name="Text Box 10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26" name="Text Box 10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24" name="Text Box 10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22" name="Text Box 9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20" name="Text Box 9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18" name="Text Box 9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16" name="Text Box 9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14" name="Text Box 9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12" name="Text Box 8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10" name="Text Box 8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08" name="Text Box 8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06" name="Text Box 8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04" name="Text Box 8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02" name="Text Box 7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100" name="Text Box 7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98" name="Text Box 7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96" name="Text Box 7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94" name="Text Box 7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92" name="Text Box 6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90" name="Text Box 6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88" name="Text Box 6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86" name="Text Box 6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84" name="Text Box 6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82" name="Text Box 5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80" name="Text Box 5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78" name="Text Box 5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76" name="Text Box 5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74" name="Text Box 5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72" name="Text Box 4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70" name="Text Box 4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68" name="Text Box 4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66" name="Text Box 4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64" name="Text Box 4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62" name="Text Box 3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60" name="Text Box 3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58" name="Text Box 3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56" name="Text Box 3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54" name="Text Box 3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52" name="Text Box 2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50" name="Text Box 2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48" name="Text Box 2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46" name="Text Box 2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44" name="Text Box 2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42" name="Text Box 1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40" name="Text Box 1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38" name="Text Box 1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36" name="Text Box 1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34" name="Text Box 10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32" name="Text Box 8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30" name="Text Box 6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28" name="Text Box 4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510540</xdr:colOff>
      <xdr:row>57</xdr:row>
      <xdr:rowOff>114300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685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68" name="shapetype_20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66" name="Text Box 22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64" name="Text Box 22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62" name="Text Box 21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60" name="Text Box 21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58" name="Text Box 21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56" name="Text Box 21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54" name="Text Box 21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52" name="Text Box 20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50" name="Text Box 20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48" name="Text Box 20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46" name="Text Box 20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44" name="Text Box 20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42" name="Text Box 19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40" name="Text Box 19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38" name="Text Box 19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36" name="Text Box 19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34" name="Text Box 19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32" name="Text Box 18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30" name="Text Box 18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28" name="Text Box 18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26" name="Text Box 18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24" name="Text Box 18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22" name="Text Box 17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20" name="Text Box 17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18" name="Text Box 17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16" name="Text Box 17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14" name="Text Box 17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12" name="Text Box 16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10" name="Text Box 16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08" name="Text Box 16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06" name="Text Box 16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04" name="Text Box 16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02" name="Text Box 15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300" name="Text Box 15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98" name="Text Box 15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96" name="Text Box 15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94" name="Text Box 15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92" name="Text Box 14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90" name="Text Box 14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88" name="Text Box 14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86" name="Text Box 14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84" name="Text Box 14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82" name="Text Box 13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80" name="Text Box 13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78" name="Text Box 13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76" name="Text Box 13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74" name="Text Box 13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72" name="Text Box 12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70" name="Text Box 12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68" name="Text Box 12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66" name="Text Box 12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64" name="Text Box 12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62" name="Text Box 11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60" name="Text Box 11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58" name="Text Box 11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56" name="Text Box 11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54" name="Text Box 11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52" name="Text Box 10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50" name="Text Box 10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48" name="Text Box 10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46" name="Text Box 10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44" name="Text Box 10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42" name="Text Box 9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40" name="Text Box 9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38" name="Text Box 9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36" name="Text Box 9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34" name="Text Box 9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32" name="Text Box 8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30" name="Text Box 8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28" name="Text Box 8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26" name="Text Box 8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24" name="Text Box 8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22" name="Text Box 7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20" name="Text Box 7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18" name="Text Box 7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16" name="Text Box 7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14" name="Text Box 7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12" name="Text Box 6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10" name="Text Box 6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08" name="Text Box 6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06" name="Text Box 6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04" name="Text Box 6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02" name="Text Box 5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200" name="Text Box 5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98" name="Text Box 5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96" name="Text Box 5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94" name="Text Box 5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92" name="Text Box 4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90" name="Text Box 4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88" name="Text Box 4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86" name="Text Box 4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84" name="Text Box 4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82" name="Text Box 3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80" name="Text Box 3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78" name="Text Box 3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76" name="Text Box 3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74" name="Text Box 3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72" name="Text Box 2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70" name="Text Box 2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68" name="Text Box 2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66" name="Text Box 2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64" name="Text Box 2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62" name="Text Box 1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60" name="Text Box 1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58" name="Text Box 1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56" name="Text Box 1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54" name="Text Box 10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52" name="Text Box 8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50" name="Text Box 6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48" name="Text Box 4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220980</xdr:colOff>
      <xdr:row>56</xdr:row>
      <xdr:rowOff>106680</xdr:rowOff>
    </xdr:to>
    <xdr:sp macro="" textlink="">
      <xdr:nvSpPr>
        <xdr:cNvPr id="6146" name="Text Box 2" hidden="1"/>
        <xdr:cNvSpPr txBox="1">
          <a:spLocks noSelect="1" noChangeArrowheads="1"/>
        </xdr:cNvSpPr>
      </xdr:nvSpPr>
      <xdr:spPr bwMode="auto">
        <a:xfrm>
          <a:off x="0" y="0"/>
          <a:ext cx="1105662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2263140</xdr:colOff>
      <xdr:row>32</xdr:row>
      <xdr:rowOff>114300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6225540" cy="8107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2263140</xdr:colOff>
      <xdr:row>32</xdr:row>
      <xdr:rowOff>114300</xdr:rowOff>
    </xdr:to>
    <xdr:sp macro="" textlink="">
      <xdr:nvSpPr>
        <xdr:cNvPr id="2056" name="Text Box 8" hidden="1"/>
        <xdr:cNvSpPr txBox="1">
          <a:spLocks noSelect="1" noChangeArrowheads="1"/>
        </xdr:cNvSpPr>
      </xdr:nvSpPr>
      <xdr:spPr bwMode="auto">
        <a:xfrm>
          <a:off x="0" y="0"/>
          <a:ext cx="6225540" cy="8107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2263140</xdr:colOff>
      <xdr:row>32</xdr:row>
      <xdr:rowOff>114300</xdr:rowOff>
    </xdr:to>
    <xdr:sp macro="" textlink="">
      <xdr:nvSpPr>
        <xdr:cNvPr id="2054" name="Text Box 6" hidden="1"/>
        <xdr:cNvSpPr txBox="1">
          <a:spLocks noSelect="1" noChangeArrowheads="1"/>
        </xdr:cNvSpPr>
      </xdr:nvSpPr>
      <xdr:spPr bwMode="auto">
        <a:xfrm>
          <a:off x="0" y="0"/>
          <a:ext cx="6225540" cy="8107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2263140</xdr:colOff>
      <xdr:row>32</xdr:row>
      <xdr:rowOff>114300</xdr:rowOff>
    </xdr:to>
    <xdr:sp macro="" textlink="">
      <xdr:nvSpPr>
        <xdr:cNvPr id="2052" name="Text Box 4" hidden="1"/>
        <xdr:cNvSpPr txBox="1">
          <a:spLocks noSelect="1" noChangeArrowheads="1"/>
        </xdr:cNvSpPr>
      </xdr:nvSpPr>
      <xdr:spPr bwMode="auto">
        <a:xfrm>
          <a:off x="0" y="0"/>
          <a:ext cx="6225540" cy="8107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2263140</xdr:colOff>
      <xdr:row>32</xdr:row>
      <xdr:rowOff>114300</xdr:rowOff>
    </xdr:to>
    <xdr:sp macro="" textlink="">
      <xdr:nvSpPr>
        <xdr:cNvPr id="2050" name="Text Box 2" hidden="1"/>
        <xdr:cNvSpPr txBox="1">
          <a:spLocks noSelect="1" noChangeArrowheads="1"/>
        </xdr:cNvSpPr>
      </xdr:nvSpPr>
      <xdr:spPr bwMode="auto">
        <a:xfrm>
          <a:off x="0" y="0"/>
          <a:ext cx="6225540" cy="8107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2552700</xdr:colOff>
      <xdr:row>39</xdr:row>
      <xdr:rowOff>30480</xdr:rowOff>
    </xdr:to>
    <xdr:sp macro="" textlink="">
      <xdr:nvSpPr>
        <xdr:cNvPr id="3092" name="shapetype_202" hidden="1"/>
        <xdr:cNvSpPr txBox="1">
          <a:spLocks noSelect="1" noChangeArrowheads="1"/>
        </xdr:cNvSpPr>
      </xdr:nvSpPr>
      <xdr:spPr bwMode="auto">
        <a:xfrm>
          <a:off x="0" y="0"/>
          <a:ext cx="7078980" cy="8983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2552700</xdr:colOff>
      <xdr:row>39</xdr:row>
      <xdr:rowOff>30480</xdr:rowOff>
    </xdr:to>
    <xdr:sp macro="" textlink="">
      <xdr:nvSpPr>
        <xdr:cNvPr id="3090" name="Text Box 18" hidden="1"/>
        <xdr:cNvSpPr txBox="1">
          <a:spLocks noSelect="1" noChangeArrowheads="1"/>
        </xdr:cNvSpPr>
      </xdr:nvSpPr>
      <xdr:spPr bwMode="auto">
        <a:xfrm>
          <a:off x="0" y="0"/>
          <a:ext cx="7078980" cy="8983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2552700</xdr:colOff>
      <xdr:row>39</xdr:row>
      <xdr:rowOff>30480</xdr:rowOff>
    </xdr:to>
    <xdr:sp macro="" textlink="">
      <xdr:nvSpPr>
        <xdr:cNvPr id="3088" name="Text Box 16" hidden="1"/>
        <xdr:cNvSpPr txBox="1">
          <a:spLocks noSelect="1" noChangeArrowheads="1"/>
        </xdr:cNvSpPr>
      </xdr:nvSpPr>
      <xdr:spPr bwMode="auto">
        <a:xfrm>
          <a:off x="0" y="0"/>
          <a:ext cx="7078980" cy="8983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2552700</xdr:colOff>
      <xdr:row>39</xdr:row>
      <xdr:rowOff>30480</xdr:rowOff>
    </xdr:to>
    <xdr:sp macro="" textlink="">
      <xdr:nvSpPr>
        <xdr:cNvPr id="3086" name="Text Box 14" hidden="1"/>
        <xdr:cNvSpPr txBox="1">
          <a:spLocks noSelect="1" noChangeArrowheads="1"/>
        </xdr:cNvSpPr>
      </xdr:nvSpPr>
      <xdr:spPr bwMode="auto">
        <a:xfrm>
          <a:off x="0" y="0"/>
          <a:ext cx="7078980" cy="8983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2552700</xdr:colOff>
      <xdr:row>39</xdr:row>
      <xdr:rowOff>30480</xdr:rowOff>
    </xdr:to>
    <xdr:sp macro="" textlink="">
      <xdr:nvSpPr>
        <xdr:cNvPr id="3084" name="Text Box 12" hidden="1"/>
        <xdr:cNvSpPr txBox="1">
          <a:spLocks noSelect="1" noChangeArrowheads="1"/>
        </xdr:cNvSpPr>
      </xdr:nvSpPr>
      <xdr:spPr bwMode="auto">
        <a:xfrm>
          <a:off x="0" y="0"/>
          <a:ext cx="7078980" cy="8983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2552700</xdr:colOff>
      <xdr:row>39</xdr:row>
      <xdr:rowOff>30480</xdr:rowOff>
    </xdr:to>
    <xdr:sp macro="" textlink="">
      <xdr:nvSpPr>
        <xdr:cNvPr id="3082" name="Text Box 10" hidden="1"/>
        <xdr:cNvSpPr txBox="1">
          <a:spLocks noSelect="1" noChangeArrowheads="1"/>
        </xdr:cNvSpPr>
      </xdr:nvSpPr>
      <xdr:spPr bwMode="auto">
        <a:xfrm>
          <a:off x="0" y="0"/>
          <a:ext cx="7078980" cy="8983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2552700</xdr:colOff>
      <xdr:row>39</xdr:row>
      <xdr:rowOff>30480</xdr:rowOff>
    </xdr:to>
    <xdr:sp macro="" textlink="">
      <xdr:nvSpPr>
        <xdr:cNvPr id="3080" name="Text Box 8" hidden="1"/>
        <xdr:cNvSpPr txBox="1">
          <a:spLocks noSelect="1" noChangeArrowheads="1"/>
        </xdr:cNvSpPr>
      </xdr:nvSpPr>
      <xdr:spPr bwMode="auto">
        <a:xfrm>
          <a:off x="0" y="0"/>
          <a:ext cx="7078980" cy="8983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2552700</xdr:colOff>
      <xdr:row>39</xdr:row>
      <xdr:rowOff>30480</xdr:rowOff>
    </xdr:to>
    <xdr:sp macro="" textlink="">
      <xdr:nvSpPr>
        <xdr:cNvPr id="3078" name="Text Box 6" hidden="1"/>
        <xdr:cNvSpPr txBox="1">
          <a:spLocks noSelect="1" noChangeArrowheads="1"/>
        </xdr:cNvSpPr>
      </xdr:nvSpPr>
      <xdr:spPr bwMode="auto">
        <a:xfrm>
          <a:off x="0" y="0"/>
          <a:ext cx="7078980" cy="8983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2552700</xdr:colOff>
      <xdr:row>39</xdr:row>
      <xdr:rowOff>30480</xdr:rowOff>
    </xdr:to>
    <xdr:sp macro="" textlink="">
      <xdr:nvSpPr>
        <xdr:cNvPr id="3076" name="Text Box 4" hidden="1"/>
        <xdr:cNvSpPr txBox="1">
          <a:spLocks noSelect="1" noChangeArrowheads="1"/>
        </xdr:cNvSpPr>
      </xdr:nvSpPr>
      <xdr:spPr bwMode="auto">
        <a:xfrm>
          <a:off x="0" y="0"/>
          <a:ext cx="7078980" cy="8983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2552700</xdr:colOff>
      <xdr:row>39</xdr:row>
      <xdr:rowOff>30480</xdr:rowOff>
    </xdr:to>
    <xdr:sp macro="" textlink="">
      <xdr:nvSpPr>
        <xdr:cNvPr id="3074" name="Text Box 2" hidden="1"/>
        <xdr:cNvSpPr txBox="1">
          <a:spLocks noSelect="1" noChangeArrowheads="1"/>
        </xdr:cNvSpPr>
      </xdr:nvSpPr>
      <xdr:spPr bwMode="auto">
        <a:xfrm>
          <a:off x="0" y="0"/>
          <a:ext cx="7078980" cy="8983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99"/>
  <sheetViews>
    <sheetView topLeftCell="A31" zoomScale="80" zoomScaleNormal="80" workbookViewId="0">
      <selection activeCell="K43" sqref="K43"/>
    </sheetView>
  </sheetViews>
  <sheetFormatPr defaultRowHeight="13.2" x14ac:dyDescent="0.25"/>
  <cols>
    <col min="1" max="1" width="10.33203125" style="1" customWidth="1"/>
    <col min="2" max="2" width="10" style="2" customWidth="1"/>
    <col min="3" max="3" width="14.5546875" style="3" customWidth="1"/>
    <col min="4" max="4" width="7.88671875" style="3" customWidth="1"/>
    <col min="5" max="5" width="10.5546875" style="3" customWidth="1"/>
    <col min="6" max="6" width="10.6640625" style="3" customWidth="1"/>
    <col min="7" max="7" width="9.6640625" style="3" customWidth="1"/>
    <col min="8" max="8" width="16.6640625" style="3" customWidth="1"/>
    <col min="9" max="9" width="9.6640625" style="2" customWidth="1"/>
    <col min="10" max="10" width="9.33203125" style="2" customWidth="1"/>
    <col min="11" max="11" width="11.109375" style="2" customWidth="1"/>
    <col min="12" max="12" width="11" style="2" customWidth="1"/>
    <col min="13" max="13" width="10.33203125" style="2" customWidth="1"/>
    <col min="14" max="14" width="9" style="2" customWidth="1"/>
    <col min="15" max="15" width="7.109375" style="2" customWidth="1"/>
    <col min="16" max="16" width="7.88671875" style="2" customWidth="1"/>
    <col min="17" max="17" width="6.6640625" style="2" customWidth="1"/>
    <col min="18" max="18" width="7.88671875" style="2" customWidth="1"/>
    <col min="19" max="19" width="8.109375" style="4" customWidth="1"/>
    <col min="20" max="20" width="10.33203125" style="2" customWidth="1"/>
    <col min="21" max="21" width="7.6640625" style="2" customWidth="1"/>
    <col min="22" max="22" width="6.6640625" style="2" customWidth="1"/>
    <col min="23" max="253" width="9.109375" style="2" customWidth="1"/>
    <col min="254" max="1025" width="9" customWidth="1"/>
  </cols>
  <sheetData>
    <row r="1" spans="1:21" ht="15.6" x14ac:dyDescent="0.3">
      <c r="A1" s="313" t="s">
        <v>0</v>
      </c>
      <c r="B1" s="313"/>
      <c r="C1" s="313"/>
      <c r="D1" s="313"/>
      <c r="E1" s="313"/>
    </row>
    <row r="2" spans="1:21" x14ac:dyDescent="0.25">
      <c r="A2" s="25">
        <v>43100</v>
      </c>
      <c r="B2" s="10" t="s">
        <v>1</v>
      </c>
      <c r="C2" s="7">
        <v>26852.9</v>
      </c>
      <c r="D2" s="7"/>
      <c r="E2" s="7"/>
      <c r="F2" s="12"/>
      <c r="G2" s="12"/>
      <c r="H2" s="12"/>
      <c r="I2" s="10"/>
      <c r="J2" s="10"/>
      <c r="K2" s="10"/>
      <c r="L2" s="10"/>
      <c r="M2" s="10"/>
      <c r="N2" s="10"/>
      <c r="O2" s="10"/>
      <c r="P2" s="10"/>
      <c r="Q2" s="10"/>
      <c r="R2" s="10"/>
      <c r="S2" s="285"/>
      <c r="T2" s="10"/>
      <c r="U2" s="10"/>
    </row>
    <row r="3" spans="1:21" x14ac:dyDescent="0.25">
      <c r="A3" s="25">
        <v>43100</v>
      </c>
      <c r="B3" s="10" t="s">
        <v>2</v>
      </c>
      <c r="C3" s="11">
        <v>7901.97</v>
      </c>
      <c r="D3" s="11"/>
      <c r="E3" s="11"/>
      <c r="F3" s="12"/>
      <c r="G3" s="12"/>
      <c r="H3" s="12"/>
      <c r="I3" s="10"/>
      <c r="J3" s="10"/>
      <c r="K3" s="10"/>
      <c r="L3" s="10"/>
      <c r="M3" s="10"/>
      <c r="N3" s="10"/>
      <c r="O3" s="10"/>
      <c r="P3" s="10"/>
      <c r="Q3" s="10"/>
      <c r="R3" s="10"/>
      <c r="S3" s="285"/>
      <c r="T3" s="10"/>
      <c r="U3" s="10"/>
    </row>
    <row r="4" spans="1:21" x14ac:dyDescent="0.25">
      <c r="A4" s="13">
        <v>43101</v>
      </c>
      <c r="B4" s="14" t="s">
        <v>3</v>
      </c>
      <c r="C4" s="7">
        <f>C2-C3</f>
        <v>18950.93</v>
      </c>
      <c r="D4" s="15"/>
      <c r="E4" s="15"/>
      <c r="F4" s="16"/>
      <c r="G4" s="16"/>
      <c r="H4" s="12"/>
      <c r="I4" s="10"/>
      <c r="J4" s="10"/>
      <c r="K4" s="10"/>
      <c r="L4" s="10"/>
      <c r="M4" s="10"/>
      <c r="N4" s="10"/>
      <c r="O4" s="10"/>
      <c r="P4" s="10"/>
      <c r="Q4" s="10"/>
      <c r="R4" s="10"/>
      <c r="S4" s="285"/>
      <c r="T4" s="10"/>
      <c r="U4" s="10"/>
    </row>
    <row r="5" spans="1:21" x14ac:dyDescent="0.25">
      <c r="A5" s="25"/>
      <c r="B5" s="10"/>
      <c r="C5" s="12" t="s">
        <v>4</v>
      </c>
      <c r="D5" s="12"/>
      <c r="E5" s="17"/>
      <c r="F5" s="12"/>
      <c r="G5" s="12"/>
      <c r="H5" s="12" t="s">
        <v>5</v>
      </c>
      <c r="I5" s="10"/>
      <c r="J5" s="10" t="s">
        <v>6</v>
      </c>
      <c r="K5" s="10"/>
      <c r="L5" s="10"/>
      <c r="M5" s="18"/>
      <c r="N5" s="10"/>
      <c r="O5" s="10"/>
      <c r="P5" s="10"/>
      <c r="Q5" s="10"/>
      <c r="R5" s="10"/>
      <c r="S5" s="46"/>
      <c r="T5" s="314" t="s">
        <v>7</v>
      </c>
      <c r="U5" s="314"/>
    </row>
    <row r="6" spans="1:21" x14ac:dyDescent="0.25">
      <c r="A6" s="25"/>
      <c r="B6" s="10"/>
      <c r="C6" s="20">
        <v>1</v>
      </c>
      <c r="D6" s="20">
        <v>2</v>
      </c>
      <c r="E6" s="20">
        <v>3</v>
      </c>
      <c r="F6" s="20">
        <v>4</v>
      </c>
      <c r="G6" s="20">
        <v>5</v>
      </c>
      <c r="H6" s="21"/>
      <c r="I6" s="22">
        <v>1</v>
      </c>
      <c r="J6" s="22">
        <v>2</v>
      </c>
      <c r="K6" s="22">
        <v>3</v>
      </c>
      <c r="L6" s="22">
        <v>4</v>
      </c>
      <c r="M6" s="22">
        <v>5</v>
      </c>
      <c r="N6" s="22">
        <v>6</v>
      </c>
      <c r="O6" s="22">
        <v>7</v>
      </c>
      <c r="P6" s="22">
        <v>8</v>
      </c>
      <c r="Q6" s="22">
        <v>9</v>
      </c>
      <c r="R6" s="22">
        <v>10</v>
      </c>
      <c r="S6" s="23">
        <v>11</v>
      </c>
      <c r="T6" s="24">
        <v>1</v>
      </c>
      <c r="U6" s="24">
        <v>2</v>
      </c>
    </row>
    <row r="7" spans="1:21" s="26" customFormat="1" x14ac:dyDescent="0.25">
      <c r="A7" s="25">
        <v>43101</v>
      </c>
      <c r="B7" s="10"/>
      <c r="C7" s="7">
        <v>18950.93</v>
      </c>
      <c r="D7" s="10"/>
      <c r="E7" s="10"/>
      <c r="F7" s="10"/>
      <c r="G7" s="10"/>
      <c r="H7" s="12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s="26" customFormat="1" x14ac:dyDescent="0.25">
      <c r="A8" s="25">
        <v>43102</v>
      </c>
      <c r="B8" s="10"/>
      <c r="C8" s="7">
        <v>2277.23</v>
      </c>
      <c r="D8" s="10"/>
      <c r="E8" s="10"/>
      <c r="F8" s="10"/>
      <c r="G8" s="10"/>
      <c r="H8" s="12"/>
      <c r="I8" s="46"/>
      <c r="J8" s="44"/>
      <c r="K8" s="46"/>
      <c r="L8" s="46"/>
      <c r="M8" s="46"/>
      <c r="N8" s="46">
        <v>2277.23</v>
      </c>
      <c r="O8" s="46"/>
      <c r="P8" s="46"/>
      <c r="Q8" s="46"/>
      <c r="R8" s="46"/>
      <c r="S8" s="46"/>
      <c r="T8" s="46"/>
      <c r="U8" s="46"/>
    </row>
    <row r="9" spans="1:21" s="26" customFormat="1" x14ac:dyDescent="0.25">
      <c r="A9" s="25">
        <v>43103</v>
      </c>
      <c r="B9" s="10"/>
      <c r="C9" s="10">
        <v>77.58</v>
      </c>
      <c r="D9" s="10"/>
      <c r="E9" s="10"/>
      <c r="F9" s="10"/>
      <c r="G9" s="10"/>
      <c r="H9" s="12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s="26" customFormat="1" x14ac:dyDescent="0.25">
      <c r="A10" s="25">
        <v>43116</v>
      </c>
      <c r="B10" s="10"/>
      <c r="C10" s="10"/>
      <c r="D10" s="10">
        <v>8.3000000000000007</v>
      </c>
      <c r="E10" s="10"/>
      <c r="F10" s="10"/>
      <c r="G10" s="10"/>
      <c r="H10" s="12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s="26" customFormat="1" x14ac:dyDescent="0.25">
      <c r="A11" s="25">
        <v>43119</v>
      </c>
      <c r="B11" s="10"/>
      <c r="C11" s="10"/>
      <c r="D11" s="10"/>
      <c r="E11" s="10">
        <v>90</v>
      </c>
      <c r="F11" s="10"/>
      <c r="G11" s="10"/>
      <c r="H11" s="27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s="26" customFormat="1" x14ac:dyDescent="0.25">
      <c r="A12" s="25">
        <v>43119</v>
      </c>
      <c r="B12" s="10"/>
      <c r="C12" s="28"/>
      <c r="D12" s="10"/>
      <c r="E12" s="10">
        <v>90</v>
      </c>
      <c r="F12" s="10"/>
      <c r="G12" s="10"/>
      <c r="H12" s="27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s="26" customFormat="1" ht="12.9" customHeight="1" x14ac:dyDescent="0.25">
      <c r="A13" s="25">
        <v>43122</v>
      </c>
      <c r="B13" s="10"/>
      <c r="C13" s="10"/>
      <c r="D13" s="10"/>
      <c r="E13" s="44">
        <v>90</v>
      </c>
      <c r="F13" s="10"/>
      <c r="G13" s="10"/>
      <c r="H13" s="27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s="26" customFormat="1" ht="12.9" customHeight="1" x14ac:dyDescent="0.25">
      <c r="A14" s="25">
        <v>43124</v>
      </c>
      <c r="B14" s="44"/>
      <c r="C14" s="10"/>
      <c r="D14" s="10"/>
      <c r="E14" s="10"/>
      <c r="F14" s="10"/>
      <c r="G14" s="10"/>
      <c r="H14" s="12"/>
      <c r="I14" s="46"/>
      <c r="J14" s="46"/>
      <c r="K14" s="46">
        <v>9.8000000000000007</v>
      </c>
      <c r="L14" s="35"/>
      <c r="M14" s="46"/>
      <c r="N14" s="46"/>
      <c r="O14" s="46"/>
      <c r="P14" s="46"/>
      <c r="Q14" s="46"/>
      <c r="R14" s="46"/>
      <c r="S14" s="46"/>
      <c r="T14" s="46"/>
      <c r="U14" s="46"/>
    </row>
    <row r="15" spans="1:21" s="26" customFormat="1" x14ac:dyDescent="0.25">
      <c r="A15" s="25">
        <v>43126</v>
      </c>
      <c r="B15" s="10"/>
      <c r="C15" s="10"/>
      <c r="D15" s="10"/>
      <c r="E15" s="10"/>
      <c r="F15" s="10"/>
      <c r="G15" s="10"/>
      <c r="H15" s="12">
        <v>580</v>
      </c>
      <c r="I15" s="46"/>
      <c r="J15" s="46"/>
      <c r="K15" s="46"/>
      <c r="L15" s="46">
        <v>580</v>
      </c>
      <c r="M15" s="46"/>
      <c r="N15" s="46"/>
      <c r="O15" s="46"/>
      <c r="P15" s="46"/>
      <c r="Q15" s="46"/>
      <c r="R15" s="46"/>
      <c r="S15" s="46"/>
      <c r="T15" s="46"/>
      <c r="U15" s="46"/>
    </row>
    <row r="16" spans="1:21" s="26" customFormat="1" x14ac:dyDescent="0.25">
      <c r="A16" s="25">
        <v>43126</v>
      </c>
      <c r="B16" s="10"/>
      <c r="C16" s="10"/>
      <c r="D16" s="10"/>
      <c r="E16" s="10"/>
      <c r="F16" s="10"/>
      <c r="G16" s="10"/>
      <c r="H16" s="12"/>
      <c r="I16" s="46"/>
      <c r="J16" s="46"/>
      <c r="K16" s="46">
        <v>7.1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 s="26" customFormat="1" x14ac:dyDescent="0.25">
      <c r="A17" s="25">
        <v>43131</v>
      </c>
      <c r="B17" s="10"/>
      <c r="C17" s="10"/>
      <c r="D17" s="10"/>
      <c r="E17" s="10"/>
      <c r="F17" s="10"/>
      <c r="G17" s="10"/>
      <c r="H17" s="12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>
        <v>6</v>
      </c>
      <c r="T17" s="46"/>
      <c r="U17" s="46"/>
    </row>
    <row r="18" spans="1:21" s="26" customFormat="1" x14ac:dyDescent="0.25">
      <c r="A18" s="25">
        <v>43131</v>
      </c>
      <c r="B18" s="10"/>
      <c r="C18" s="10"/>
      <c r="D18" s="10"/>
      <c r="E18" s="10"/>
      <c r="F18" s="10"/>
      <c r="G18" s="10"/>
      <c r="H18" s="12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>
        <v>18</v>
      </c>
      <c r="T18" s="46"/>
      <c r="U18" s="46"/>
    </row>
    <row r="19" spans="1:21" s="26" customFormat="1" x14ac:dyDescent="0.25">
      <c r="A19" s="25">
        <v>43136</v>
      </c>
      <c r="B19" s="10"/>
      <c r="C19" s="10"/>
      <c r="D19" s="10"/>
      <c r="E19" s="10"/>
      <c r="F19" s="10"/>
      <c r="G19" s="10"/>
      <c r="H19" s="12"/>
      <c r="I19" s="46"/>
      <c r="J19" s="46"/>
      <c r="K19" s="46">
        <v>3.6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s="26" customFormat="1" x14ac:dyDescent="0.25">
      <c r="A20" s="25">
        <v>43136</v>
      </c>
      <c r="B20" s="10"/>
      <c r="C20" s="10"/>
      <c r="D20" s="10"/>
      <c r="E20" s="10"/>
      <c r="F20" s="10"/>
      <c r="G20" s="10"/>
      <c r="H20" s="12"/>
      <c r="I20" s="46"/>
      <c r="J20" s="46"/>
      <c r="K20" s="46">
        <v>5.4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s="26" customFormat="1" x14ac:dyDescent="0.25">
      <c r="A21" s="25">
        <v>43137</v>
      </c>
      <c r="B21" s="44"/>
      <c r="C21" s="10"/>
      <c r="D21" s="10"/>
      <c r="E21" s="34"/>
      <c r="F21" s="10"/>
      <c r="G21" s="10"/>
      <c r="H21" s="12"/>
      <c r="I21" s="46">
        <v>248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s="26" customFormat="1" x14ac:dyDescent="0.25">
      <c r="A22" s="25">
        <v>43138</v>
      </c>
      <c r="B22" s="10"/>
      <c r="C22" s="10"/>
      <c r="D22" s="10"/>
      <c r="E22" s="34"/>
      <c r="F22" s="10"/>
      <c r="G22" s="10"/>
      <c r="H22" s="12">
        <v>1500</v>
      </c>
      <c r="I22" s="46"/>
      <c r="J22" s="46">
        <v>1500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s="26" customFormat="1" x14ac:dyDescent="0.25">
      <c r="A23" s="25">
        <v>43140</v>
      </c>
      <c r="B23" s="10"/>
      <c r="C23" s="10"/>
      <c r="D23" s="10"/>
      <c r="E23" s="35"/>
      <c r="F23" s="10"/>
      <c r="G23" s="10"/>
      <c r="H23" s="12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>
        <v>5</v>
      </c>
      <c r="T23" s="46"/>
      <c r="U23" s="46"/>
    </row>
    <row r="24" spans="1:21" s="26" customFormat="1" x14ac:dyDescent="0.25">
      <c r="A24" s="25">
        <v>43144</v>
      </c>
      <c r="B24" s="10"/>
      <c r="C24" s="10"/>
      <c r="D24" s="10"/>
      <c r="E24" s="34"/>
      <c r="F24" s="10"/>
      <c r="G24" s="10"/>
      <c r="H24" s="12"/>
      <c r="I24" s="46"/>
      <c r="J24" s="46"/>
      <c r="K24" s="46">
        <v>37.1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s="26" customFormat="1" x14ac:dyDescent="0.25">
      <c r="A25" s="25">
        <v>43152</v>
      </c>
      <c r="B25" s="10"/>
      <c r="C25" s="10">
        <v>9297.32</v>
      </c>
      <c r="D25" s="10"/>
      <c r="E25" s="34"/>
      <c r="F25" s="10"/>
      <c r="G25" s="10"/>
      <c r="H25" s="12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s="26" customFormat="1" x14ac:dyDescent="0.25">
      <c r="A26" s="25">
        <v>43154</v>
      </c>
      <c r="B26" s="10"/>
      <c r="C26" s="10"/>
      <c r="D26" s="10"/>
      <c r="E26" s="34"/>
      <c r="F26" s="10"/>
      <c r="G26" s="10"/>
      <c r="H26" s="12"/>
      <c r="I26" s="46"/>
      <c r="J26" s="46"/>
      <c r="K26" s="46">
        <v>31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s="26" customFormat="1" x14ac:dyDescent="0.25">
      <c r="A27" s="25">
        <v>43154</v>
      </c>
      <c r="B27" s="10"/>
      <c r="C27" s="10"/>
      <c r="D27" s="10"/>
      <c r="E27" s="34"/>
      <c r="F27" s="10"/>
      <c r="G27" s="10"/>
      <c r="H27" s="12"/>
      <c r="I27" s="46"/>
      <c r="J27" s="46"/>
      <c r="K27" s="46">
        <v>31</v>
      </c>
      <c r="L27" s="46"/>
      <c r="M27" s="46"/>
      <c r="N27" s="46"/>
      <c r="O27" s="46"/>
      <c r="P27" s="46"/>
      <c r="Q27" s="46"/>
      <c r="R27" s="46"/>
      <c r="S27" s="44"/>
      <c r="T27" s="46"/>
      <c r="U27" s="46"/>
    </row>
    <row r="28" spans="1:21" s="26" customFormat="1" x14ac:dyDescent="0.25">
      <c r="A28" s="25">
        <v>43161</v>
      </c>
      <c r="B28" s="10"/>
      <c r="C28" s="10"/>
      <c r="D28" s="10"/>
      <c r="E28" s="34"/>
      <c r="F28" s="10"/>
      <c r="G28" s="10"/>
      <c r="H28" s="12">
        <v>1500</v>
      </c>
      <c r="I28" s="46"/>
      <c r="J28" s="46">
        <v>1500</v>
      </c>
      <c r="K28" s="44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s="26" customFormat="1" x14ac:dyDescent="0.25">
      <c r="A29" s="25">
        <v>43161</v>
      </c>
      <c r="B29" s="10"/>
      <c r="C29" s="10"/>
      <c r="D29" s="10"/>
      <c r="E29" s="35"/>
      <c r="F29" s="10"/>
      <c r="G29" s="10"/>
      <c r="H29" s="12"/>
      <c r="I29" s="46"/>
      <c r="J29" s="46"/>
      <c r="K29" s="46">
        <v>7.1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 s="26" customFormat="1" x14ac:dyDescent="0.25">
      <c r="A30" s="25">
        <v>43162</v>
      </c>
      <c r="B30" s="10"/>
      <c r="C30" s="10"/>
      <c r="D30" s="10"/>
      <c r="E30" s="10"/>
      <c r="F30" s="39"/>
      <c r="G30" s="39"/>
      <c r="H30" s="12">
        <v>90</v>
      </c>
      <c r="I30" s="46"/>
      <c r="J30" s="46">
        <v>50</v>
      </c>
      <c r="K30" s="44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s="26" customFormat="1" x14ac:dyDescent="0.25">
      <c r="A31" s="25">
        <v>43162</v>
      </c>
      <c r="B31" s="10"/>
      <c r="C31" s="10"/>
      <c r="D31" s="10"/>
      <c r="E31" s="10"/>
      <c r="F31" s="39"/>
      <c r="G31" s="39"/>
      <c r="H31" s="12"/>
      <c r="I31" s="46"/>
      <c r="J31" s="46"/>
      <c r="K31" s="44">
        <v>40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s="26" customFormat="1" x14ac:dyDescent="0.25">
      <c r="A32" s="25">
        <v>43165</v>
      </c>
      <c r="B32" s="10"/>
      <c r="C32" s="10"/>
      <c r="D32" s="10"/>
      <c r="E32" s="10">
        <v>90</v>
      </c>
      <c r="F32" s="39"/>
      <c r="G32" s="39"/>
      <c r="H32" s="12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s="26" customFormat="1" x14ac:dyDescent="0.25">
      <c r="A33" s="25">
        <v>43168</v>
      </c>
      <c r="B33" s="10"/>
      <c r="C33" s="10"/>
      <c r="D33" s="10"/>
      <c r="E33" s="10"/>
      <c r="F33" s="39"/>
      <c r="G33" s="39"/>
      <c r="H33" s="12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>
        <v>5</v>
      </c>
      <c r="T33" s="46"/>
      <c r="U33" s="46"/>
    </row>
    <row r="34" spans="1:21" s="26" customFormat="1" x14ac:dyDescent="0.25">
      <c r="A34" s="25">
        <v>43172</v>
      </c>
      <c r="B34" s="44"/>
      <c r="C34" s="10"/>
      <c r="D34" s="10"/>
      <c r="E34" s="10"/>
      <c r="F34" s="39"/>
      <c r="G34" s="39"/>
      <c r="H34" s="12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4"/>
      <c r="T34" s="44"/>
      <c r="U34" s="46">
        <v>368</v>
      </c>
    </row>
    <row r="35" spans="1:21" s="26" customFormat="1" x14ac:dyDescent="0.25">
      <c r="A35" s="25">
        <v>43175</v>
      </c>
      <c r="B35" s="10"/>
      <c r="C35" s="10"/>
      <c r="D35" s="10"/>
      <c r="E35" s="10"/>
      <c r="F35" s="39"/>
      <c r="G35" s="39"/>
      <c r="H35" s="12"/>
      <c r="I35" s="46"/>
      <c r="J35" s="46"/>
      <c r="K35" s="47">
        <v>39.5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s="26" customFormat="1" x14ac:dyDescent="0.25">
      <c r="A36" s="25">
        <v>43175</v>
      </c>
      <c r="B36" s="10"/>
      <c r="C36" s="10"/>
      <c r="D36" s="10"/>
      <c r="E36" s="10"/>
      <c r="F36" s="39"/>
      <c r="G36" s="39"/>
      <c r="H36" s="12"/>
      <c r="I36" s="46"/>
      <c r="J36" s="46"/>
      <c r="K36" s="46"/>
      <c r="L36" s="46"/>
      <c r="M36" s="46">
        <v>1400</v>
      </c>
      <c r="N36" s="46"/>
      <c r="O36" s="46"/>
      <c r="P36" s="46"/>
      <c r="Q36" s="46"/>
      <c r="R36" s="46"/>
      <c r="S36" s="46"/>
      <c r="T36" s="46"/>
      <c r="U36" s="46"/>
    </row>
    <row r="37" spans="1:21" s="26" customFormat="1" x14ac:dyDescent="0.25">
      <c r="A37" s="25">
        <v>43180</v>
      </c>
      <c r="B37" s="10"/>
      <c r="C37" s="10"/>
      <c r="D37" s="10"/>
      <c r="E37" s="10"/>
      <c r="F37" s="39"/>
      <c r="G37" s="39"/>
      <c r="H37" s="12"/>
      <c r="I37" s="46"/>
      <c r="J37" s="46"/>
      <c r="K37" s="46">
        <v>0.6</v>
      </c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x14ac:dyDescent="0.25">
      <c r="A38" s="25">
        <v>43186</v>
      </c>
      <c r="B38" s="39"/>
      <c r="C38" s="39"/>
      <c r="D38" s="39"/>
      <c r="E38" s="39"/>
      <c r="F38" s="39"/>
      <c r="G38" s="39"/>
      <c r="H38" s="17"/>
      <c r="I38" s="42"/>
      <c r="J38" s="42"/>
      <c r="K38" s="42">
        <v>23.3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x14ac:dyDescent="0.25">
      <c r="A39" s="25">
        <v>43186</v>
      </c>
      <c r="B39" s="39"/>
      <c r="C39" s="39"/>
      <c r="D39" s="39"/>
      <c r="E39" s="39"/>
      <c r="F39" s="39"/>
      <c r="G39" s="39"/>
      <c r="H39" s="17"/>
      <c r="I39" s="42"/>
      <c r="J39" s="42"/>
      <c r="K39" s="46">
        <v>10.4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x14ac:dyDescent="0.25">
      <c r="A40" s="25">
        <v>43190</v>
      </c>
      <c r="B40" s="39"/>
      <c r="C40" s="39"/>
      <c r="D40" s="39"/>
      <c r="E40" s="39"/>
      <c r="F40" s="39"/>
      <c r="G40" s="39"/>
      <c r="H40" s="17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>
        <v>19.47</v>
      </c>
      <c r="T40" s="42"/>
      <c r="U40" s="42"/>
    </row>
    <row r="41" spans="1:21" x14ac:dyDescent="0.25">
      <c r="A41" s="25">
        <v>43190</v>
      </c>
      <c r="B41" s="39"/>
      <c r="C41" s="39"/>
      <c r="D41" s="39"/>
      <c r="E41" s="39"/>
      <c r="F41" s="39"/>
      <c r="G41" s="39"/>
      <c r="H41" s="17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>
        <v>24.66</v>
      </c>
      <c r="T41" s="42"/>
      <c r="U41" s="42"/>
    </row>
    <row r="42" spans="1:21" x14ac:dyDescent="0.25">
      <c r="A42" s="25">
        <v>43195</v>
      </c>
      <c r="B42" s="39"/>
      <c r="C42" s="39">
        <v>1294.45</v>
      </c>
      <c r="D42" s="39"/>
      <c r="E42" s="39"/>
      <c r="F42" s="39"/>
      <c r="G42" s="39"/>
      <c r="H42" s="17"/>
      <c r="I42" s="42"/>
      <c r="J42" s="42"/>
      <c r="K42" s="44"/>
      <c r="L42" s="42"/>
      <c r="M42" s="42"/>
      <c r="N42" s="42"/>
      <c r="O42" s="42"/>
      <c r="P42" s="42"/>
      <c r="Q42" s="42"/>
      <c r="R42" s="42"/>
      <c r="S42" s="46"/>
      <c r="T42" s="42"/>
      <c r="U42" s="42"/>
    </row>
    <row r="43" spans="1:21" x14ac:dyDescent="0.25">
      <c r="A43" s="25">
        <v>43196</v>
      </c>
      <c r="B43" s="39"/>
      <c r="C43" s="39"/>
      <c r="D43" s="39"/>
      <c r="E43" s="39"/>
      <c r="F43" s="39"/>
      <c r="G43" s="39"/>
      <c r="H43" s="17"/>
      <c r="I43" s="42"/>
      <c r="J43" s="42"/>
      <c r="K43" s="44">
        <v>12.1</v>
      </c>
      <c r="L43" s="42"/>
      <c r="M43" s="42"/>
      <c r="N43" s="42"/>
      <c r="O43" s="42"/>
      <c r="P43" s="42"/>
      <c r="Q43" s="42"/>
      <c r="R43" s="42"/>
      <c r="S43" s="46"/>
      <c r="T43" s="42"/>
      <c r="U43" s="42"/>
    </row>
    <row r="44" spans="1:21" x14ac:dyDescent="0.25">
      <c r="A44" s="25">
        <v>43198</v>
      </c>
      <c r="B44" s="39"/>
      <c r="C44" s="39"/>
      <c r="D44" s="39"/>
      <c r="E44" s="39"/>
      <c r="F44" s="39"/>
      <c r="G44" s="39"/>
      <c r="H44" s="17"/>
      <c r="I44" s="42"/>
      <c r="J44" s="42"/>
      <c r="K44" s="46">
        <v>28.1</v>
      </c>
      <c r="L44" s="42"/>
      <c r="M44" s="42"/>
      <c r="N44" s="42"/>
      <c r="O44" s="42"/>
      <c r="P44" s="42"/>
      <c r="Q44" s="42"/>
      <c r="R44" s="42"/>
      <c r="S44" s="46"/>
      <c r="T44" s="42"/>
      <c r="U44" s="42"/>
    </row>
    <row r="45" spans="1:21" x14ac:dyDescent="0.25">
      <c r="A45" s="25">
        <v>43199</v>
      </c>
      <c r="B45" s="39"/>
      <c r="C45" s="35"/>
      <c r="D45" s="39"/>
      <c r="E45" s="39"/>
      <c r="F45" s="39"/>
      <c r="G45" s="39"/>
      <c r="H45" s="17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6">
        <v>5</v>
      </c>
      <c r="T45" s="42"/>
      <c r="U45" s="42"/>
    </row>
    <row r="46" spans="1:21" s="26" customFormat="1" x14ac:dyDescent="0.25">
      <c r="A46" s="25">
        <v>43199</v>
      </c>
      <c r="B46" s="39"/>
      <c r="C46" s="39"/>
      <c r="D46" s="39"/>
      <c r="E46" s="39"/>
      <c r="F46" s="39"/>
      <c r="G46" s="39"/>
      <c r="H46" s="45">
        <v>1000</v>
      </c>
      <c r="I46" s="42"/>
      <c r="J46" s="42"/>
      <c r="K46" s="42"/>
      <c r="L46" s="42"/>
      <c r="M46" s="46">
        <v>1000</v>
      </c>
      <c r="N46" s="42"/>
      <c r="O46" s="42"/>
      <c r="P46" s="42"/>
      <c r="Q46" s="42"/>
      <c r="R46" s="42"/>
      <c r="S46" s="46"/>
      <c r="T46" s="42"/>
      <c r="U46" s="42"/>
    </row>
    <row r="47" spans="1:21" s="26" customFormat="1" x14ac:dyDescent="0.25">
      <c r="A47" s="25">
        <v>43200</v>
      </c>
      <c r="B47" s="39"/>
      <c r="C47" s="39"/>
      <c r="D47" s="39"/>
      <c r="E47" s="39"/>
      <c r="F47" s="39"/>
      <c r="G47" s="39">
        <v>10</v>
      </c>
      <c r="H47" s="41"/>
      <c r="I47" s="42"/>
      <c r="J47" s="42"/>
      <c r="K47" s="42"/>
      <c r="L47" s="42"/>
      <c r="M47" s="46"/>
      <c r="N47" s="42"/>
      <c r="O47" s="42"/>
      <c r="P47" s="42"/>
      <c r="Q47" s="42"/>
      <c r="R47" s="42"/>
      <c r="S47" s="42"/>
      <c r="T47" s="42"/>
      <c r="U47" s="42"/>
    </row>
    <row r="48" spans="1:21" s="26" customFormat="1" x14ac:dyDescent="0.25">
      <c r="A48" s="25">
        <v>43200</v>
      </c>
      <c r="B48" s="39"/>
      <c r="C48" s="39"/>
      <c r="D48" s="39"/>
      <c r="E48" s="39"/>
      <c r="F48" s="39"/>
      <c r="G48" s="39">
        <v>10</v>
      </c>
      <c r="H48" s="41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53" s="26" customFormat="1" x14ac:dyDescent="0.25">
      <c r="A49" s="25">
        <v>43201</v>
      </c>
      <c r="B49" s="39"/>
      <c r="C49" s="39"/>
      <c r="D49" s="39"/>
      <c r="E49" s="39"/>
      <c r="F49" s="39"/>
      <c r="G49" s="39">
        <v>10</v>
      </c>
      <c r="H49" s="41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1:253" s="26" customFormat="1" x14ac:dyDescent="0.25">
      <c r="A50" s="25">
        <v>43201</v>
      </c>
      <c r="B50" s="39"/>
      <c r="C50" s="39"/>
      <c r="D50" s="39"/>
      <c r="E50" s="39"/>
      <c r="F50" s="39"/>
      <c r="G50" s="39">
        <v>10</v>
      </c>
      <c r="H50" s="41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1:253" s="26" customFormat="1" x14ac:dyDescent="0.25">
      <c r="A51" s="25">
        <v>43202</v>
      </c>
      <c r="B51" s="39"/>
      <c r="C51" s="39"/>
      <c r="D51" s="39"/>
      <c r="E51" s="39"/>
      <c r="F51" s="39"/>
      <c r="G51" s="39">
        <v>10</v>
      </c>
      <c r="H51" s="41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53" s="26" customFormat="1" x14ac:dyDescent="0.25">
      <c r="A52" s="25">
        <v>43202</v>
      </c>
      <c r="B52" s="39"/>
      <c r="C52" s="39"/>
      <c r="D52" s="39"/>
      <c r="E52" s="39"/>
      <c r="F52" s="39"/>
      <c r="G52" s="39">
        <v>10</v>
      </c>
      <c r="H52" s="41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53" s="26" customFormat="1" x14ac:dyDescent="0.25">
      <c r="A53" s="25">
        <v>43203</v>
      </c>
      <c r="B53" s="39"/>
      <c r="C53" s="39"/>
      <c r="D53" s="39"/>
      <c r="E53" s="39"/>
      <c r="F53" s="39"/>
      <c r="G53" s="39"/>
      <c r="H53" s="41"/>
      <c r="I53" s="42"/>
      <c r="J53" s="42"/>
      <c r="K53" s="44">
        <v>10.199999999999999</v>
      </c>
      <c r="L53" s="42"/>
      <c r="M53" s="46"/>
      <c r="N53" s="42"/>
      <c r="O53" s="42"/>
      <c r="P53" s="42"/>
      <c r="Q53" s="42"/>
      <c r="R53" s="42"/>
      <c r="S53" s="46"/>
      <c r="T53" s="42"/>
      <c r="U53" s="42"/>
    </row>
    <row r="54" spans="1:253" s="26" customFormat="1" x14ac:dyDescent="0.25">
      <c r="A54" s="25">
        <v>43206</v>
      </c>
      <c r="B54" s="39"/>
      <c r="C54" s="39"/>
      <c r="D54" s="39"/>
      <c r="E54" s="10"/>
      <c r="F54" s="39"/>
      <c r="G54" s="39">
        <v>10</v>
      </c>
      <c r="H54" s="41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6"/>
      <c r="T54" s="42"/>
      <c r="U54" s="42"/>
    </row>
    <row r="55" spans="1:253" s="26" customFormat="1" x14ac:dyDescent="0.25">
      <c r="A55" s="25">
        <v>43208</v>
      </c>
      <c r="B55" s="39"/>
      <c r="C55" s="39"/>
      <c r="D55" s="39"/>
      <c r="E55" s="10"/>
      <c r="F55" s="39"/>
      <c r="G55" s="39">
        <v>10</v>
      </c>
      <c r="H55" s="41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6"/>
      <c r="T55" s="42"/>
      <c r="U55" s="42"/>
    </row>
    <row r="56" spans="1:253" s="26" customFormat="1" x14ac:dyDescent="0.25">
      <c r="A56" s="25">
        <v>43208</v>
      </c>
      <c r="B56" s="39"/>
      <c r="C56" s="39"/>
      <c r="D56" s="39"/>
      <c r="E56" s="10"/>
      <c r="F56" s="39"/>
      <c r="G56" s="39">
        <v>10</v>
      </c>
      <c r="H56" s="41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6"/>
      <c r="T56" s="42"/>
      <c r="U56" s="42"/>
    </row>
    <row r="57" spans="1:253" s="26" customFormat="1" x14ac:dyDescent="0.25">
      <c r="A57" s="25">
        <v>43213</v>
      </c>
      <c r="B57" s="39"/>
      <c r="C57" s="39"/>
      <c r="D57" s="39"/>
      <c r="E57" s="10"/>
      <c r="F57" s="39"/>
      <c r="G57" s="39">
        <v>10</v>
      </c>
      <c r="H57" s="41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6"/>
      <c r="T57" s="42"/>
      <c r="U57" s="42"/>
    </row>
    <row r="58" spans="1:253" s="26" customFormat="1" x14ac:dyDescent="0.25">
      <c r="A58" s="25">
        <v>43213</v>
      </c>
      <c r="B58" s="39"/>
      <c r="C58" s="39"/>
      <c r="D58" s="39"/>
      <c r="E58" s="39"/>
      <c r="F58" s="39"/>
      <c r="G58" s="39">
        <v>20</v>
      </c>
      <c r="H58" s="41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6"/>
      <c r="T58" s="42"/>
      <c r="U58" s="42"/>
    </row>
    <row r="59" spans="1:253" x14ac:dyDescent="0.25">
      <c r="A59" s="25">
        <v>43222</v>
      </c>
      <c r="B59" s="10"/>
      <c r="C59" s="39"/>
      <c r="D59" s="39"/>
      <c r="E59" s="10"/>
      <c r="F59" s="39"/>
      <c r="G59" s="39">
        <v>10</v>
      </c>
      <c r="H59" s="12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53" x14ac:dyDescent="0.25">
      <c r="A60" s="25">
        <v>43224</v>
      </c>
      <c r="B60" s="44"/>
      <c r="C60" s="39"/>
      <c r="D60" s="39"/>
      <c r="E60" s="10"/>
      <c r="F60" s="39"/>
      <c r="G60" s="39"/>
      <c r="H60" s="12">
        <v>1340</v>
      </c>
      <c r="I60" s="46"/>
      <c r="J60" s="46"/>
      <c r="K60" s="46"/>
      <c r="L60" s="46"/>
      <c r="M60" s="46"/>
      <c r="N60" s="46"/>
      <c r="O60" s="46"/>
      <c r="P60" s="46">
        <v>1340</v>
      </c>
      <c r="Q60" s="46"/>
      <c r="R60" s="46"/>
      <c r="S60" s="46"/>
      <c r="T60" s="46"/>
      <c r="U60" s="46"/>
    </row>
    <row r="61" spans="1:253" x14ac:dyDescent="0.25">
      <c r="A61" s="25">
        <v>43224</v>
      </c>
      <c r="B61" s="44"/>
      <c r="C61" s="39"/>
      <c r="D61" s="39"/>
      <c r="E61" s="10"/>
      <c r="F61" s="39"/>
      <c r="G61" s="39"/>
      <c r="H61" s="12"/>
      <c r="I61" s="46">
        <v>16.45</v>
      </c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</row>
    <row r="62" spans="1:253" x14ac:dyDescent="0.25">
      <c r="A62" s="25">
        <v>43224</v>
      </c>
      <c r="B62" s="10"/>
      <c r="C62" s="39"/>
      <c r="D62" s="39"/>
      <c r="E62" s="10"/>
      <c r="F62" s="39"/>
      <c r="G62" s="39"/>
      <c r="H62" s="12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>
        <v>15002.83</v>
      </c>
      <c r="U62" s="46"/>
    </row>
    <row r="63" spans="1:253" x14ac:dyDescent="0.25">
      <c r="A63" s="25">
        <v>43227</v>
      </c>
      <c r="B63" s="10"/>
      <c r="C63" s="39"/>
      <c r="D63" s="39"/>
      <c r="E63" s="10"/>
      <c r="F63" s="39"/>
      <c r="G63" s="39"/>
      <c r="H63" s="12"/>
      <c r="I63" s="46"/>
      <c r="J63" s="46"/>
      <c r="K63" s="46"/>
      <c r="L63" s="46"/>
      <c r="M63" s="46"/>
      <c r="N63" s="46"/>
      <c r="O63" s="46"/>
      <c r="P63" s="46">
        <v>950</v>
      </c>
      <c r="Q63" s="46"/>
      <c r="R63" s="46"/>
      <c r="S63" s="46"/>
      <c r="T63" s="46"/>
      <c r="U63" s="46"/>
    </row>
    <row r="64" spans="1:253" x14ac:dyDescent="0.25">
      <c r="A64" s="25">
        <v>43228</v>
      </c>
      <c r="B64" s="10"/>
      <c r="C64" s="39"/>
      <c r="D64" s="39"/>
      <c r="E64" s="10">
        <v>90</v>
      </c>
      <c r="F64" s="39"/>
      <c r="G64" s="39"/>
      <c r="H64" s="12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53" x14ac:dyDescent="0.25">
      <c r="A65" s="25">
        <v>43229</v>
      </c>
      <c r="B65" s="10"/>
      <c r="C65" s="39"/>
      <c r="D65" s="39"/>
      <c r="E65" s="10"/>
      <c r="F65" s="39"/>
      <c r="G65" s="39"/>
      <c r="H65" s="12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>
        <v>5</v>
      </c>
      <c r="T65" s="46"/>
      <c r="U65" s="46"/>
    </row>
    <row r="66" spans="1:253" x14ac:dyDescent="0.25">
      <c r="A66" s="25">
        <v>43259</v>
      </c>
      <c r="B66" s="10"/>
      <c r="C66" s="39"/>
      <c r="D66" s="39"/>
      <c r="E66" s="10"/>
      <c r="F66" s="39"/>
      <c r="G66" s="39"/>
      <c r="H66" s="12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>
        <v>5</v>
      </c>
      <c r="T66" s="46"/>
      <c r="U66" s="46"/>
    </row>
    <row r="67" spans="1:253" x14ac:dyDescent="0.25">
      <c r="A67" s="25">
        <v>43262</v>
      </c>
      <c r="B67" s="10"/>
      <c r="C67" s="39"/>
      <c r="D67" s="39"/>
      <c r="E67" s="10"/>
      <c r="F67" s="39"/>
      <c r="G67" s="39"/>
      <c r="H67" s="12"/>
      <c r="I67" s="46"/>
      <c r="J67" s="46"/>
      <c r="K67" s="47">
        <v>313.2</v>
      </c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53" x14ac:dyDescent="0.25">
      <c r="A68" s="25">
        <v>43264</v>
      </c>
      <c r="B68" s="10"/>
      <c r="C68" s="39"/>
      <c r="D68" s="39"/>
      <c r="E68" s="10"/>
      <c r="F68" s="39"/>
      <c r="G68" s="39"/>
      <c r="H68" s="12"/>
      <c r="I68" s="46"/>
      <c r="J68" s="46"/>
      <c r="K68" s="46">
        <v>34.1</v>
      </c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53" x14ac:dyDescent="0.25">
      <c r="A69" s="25">
        <v>43281</v>
      </c>
      <c r="B69" s="10"/>
      <c r="C69" s="39"/>
      <c r="D69" s="39"/>
      <c r="E69" s="39"/>
      <c r="F69" s="39"/>
      <c r="G69" s="39"/>
      <c r="H69" s="12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2">
        <v>19.57</v>
      </c>
      <c r="T69" s="46"/>
      <c r="U69" s="46"/>
    </row>
    <row r="70" spans="1:253" x14ac:dyDescent="0.25">
      <c r="A70" s="25">
        <v>43283</v>
      </c>
      <c r="B70" s="10"/>
      <c r="C70" s="39"/>
      <c r="D70" s="39"/>
      <c r="E70" s="39"/>
      <c r="F70" s="39"/>
      <c r="G70" s="39"/>
      <c r="H70" s="12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2">
        <v>24.93</v>
      </c>
      <c r="T70" s="46"/>
      <c r="U70" s="46"/>
    </row>
    <row r="71" spans="1:253" x14ac:dyDescent="0.25">
      <c r="A71" s="25">
        <v>43290</v>
      </c>
      <c r="B71" s="10"/>
      <c r="C71" s="39"/>
      <c r="D71" s="39"/>
      <c r="E71" s="39"/>
      <c r="F71" s="39"/>
      <c r="G71" s="39"/>
      <c r="H71" s="12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>
        <v>5</v>
      </c>
      <c r="T71" s="46"/>
      <c r="U71" s="46"/>
    </row>
    <row r="72" spans="1:253" x14ac:dyDescent="0.25">
      <c r="A72" s="25">
        <v>43318</v>
      </c>
      <c r="B72" s="10"/>
      <c r="C72" s="39"/>
      <c r="D72" s="39"/>
      <c r="E72" s="39"/>
      <c r="F72" s="39"/>
      <c r="G72" s="39"/>
      <c r="H72" s="12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>
        <v>19.37</v>
      </c>
      <c r="T72" s="46"/>
      <c r="U72" s="46"/>
    </row>
    <row r="73" spans="1:253" x14ac:dyDescent="0.25">
      <c r="A73" s="25">
        <v>43318</v>
      </c>
      <c r="B73" s="10"/>
      <c r="C73" s="39"/>
      <c r="D73" s="39"/>
      <c r="E73" s="39"/>
      <c r="F73" s="39"/>
      <c r="G73" s="39"/>
      <c r="H73" s="12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>
        <v>10.14</v>
      </c>
      <c r="T73" s="46"/>
      <c r="U73" s="46"/>
    </row>
    <row r="74" spans="1:253" x14ac:dyDescent="0.25">
      <c r="A74" s="25">
        <v>43318</v>
      </c>
      <c r="B74" s="10"/>
      <c r="C74" s="39"/>
      <c r="D74" s="39"/>
      <c r="E74" s="39"/>
      <c r="F74" s="39"/>
      <c r="G74" s="39"/>
      <c r="H74" s="27"/>
      <c r="I74" s="46"/>
      <c r="J74" s="46"/>
      <c r="K74" s="46"/>
      <c r="L74" s="46"/>
      <c r="M74" s="46"/>
      <c r="N74" s="46"/>
      <c r="O74" s="46"/>
      <c r="P74" s="46"/>
      <c r="Q74" s="46"/>
      <c r="R74" s="46"/>
      <c r="T74" s="46">
        <v>5437.61</v>
      </c>
      <c r="U74" s="46"/>
    </row>
    <row r="75" spans="1:253" x14ac:dyDescent="0.25">
      <c r="A75" s="25">
        <v>43318</v>
      </c>
      <c r="B75" s="10"/>
      <c r="C75" s="39"/>
      <c r="D75" s="39">
        <v>0.05</v>
      </c>
      <c r="E75" s="39"/>
      <c r="F75" s="39"/>
      <c r="G75" s="39"/>
      <c r="H75" s="12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53" x14ac:dyDescent="0.25">
      <c r="A76" s="25"/>
      <c r="B76" s="10"/>
      <c r="C76" s="39"/>
      <c r="D76" s="39"/>
      <c r="E76" s="39"/>
      <c r="F76" s="39"/>
      <c r="G76" s="39"/>
      <c r="H76" s="12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</row>
    <row r="77" spans="1:253" x14ac:dyDescent="0.25">
      <c r="A77" s="25"/>
      <c r="B77" s="10"/>
      <c r="C77" s="39"/>
      <c r="D77" s="39"/>
      <c r="E77" s="39"/>
      <c r="F77" s="39"/>
      <c r="G77" s="39"/>
      <c r="H77" s="12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</row>
    <row r="78" spans="1:253" x14ac:dyDescent="0.25">
      <c r="A78" s="25"/>
      <c r="B78" s="6"/>
      <c r="C78" s="39"/>
      <c r="D78" s="39"/>
      <c r="E78" s="39"/>
      <c r="F78" s="39"/>
      <c r="G78" s="39"/>
      <c r="H78" s="12"/>
      <c r="I78" s="46"/>
      <c r="J78" s="46"/>
      <c r="K78" s="46"/>
      <c r="L78" s="46"/>
      <c r="M78" s="19"/>
      <c r="N78" s="46"/>
      <c r="O78" s="46"/>
      <c r="P78" s="46"/>
      <c r="Q78" s="46"/>
      <c r="R78" s="46"/>
      <c r="S78" s="19"/>
      <c r="T78" s="46"/>
      <c r="U78" s="46"/>
    </row>
    <row r="79" spans="1:253" x14ac:dyDescent="0.25">
      <c r="A79" s="49"/>
      <c r="B79" s="6"/>
      <c r="C79" s="6"/>
      <c r="D79" s="6"/>
      <c r="E79" s="6"/>
      <c r="F79" s="6"/>
      <c r="G79" s="6"/>
      <c r="H79" s="12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53" x14ac:dyDescent="0.25">
      <c r="A80" s="5"/>
      <c r="B80" s="6" t="s">
        <v>8</v>
      </c>
      <c r="C80" s="6">
        <f t="shared" ref="C80:J80" si="0">SUM(C7:C79)</f>
        <v>31897.510000000002</v>
      </c>
      <c r="D80" s="6">
        <f t="shared" si="0"/>
        <v>8.3500000000000014</v>
      </c>
      <c r="E80" s="6">
        <f t="shared" si="0"/>
        <v>450</v>
      </c>
      <c r="F80" s="6">
        <f t="shared" si="0"/>
        <v>0</v>
      </c>
      <c r="G80" s="6">
        <f t="shared" si="0"/>
        <v>130</v>
      </c>
      <c r="H80" s="8">
        <f t="shared" si="0"/>
        <v>6010</v>
      </c>
      <c r="I80" s="9">
        <f t="shared" si="0"/>
        <v>264.45</v>
      </c>
      <c r="J80" s="9">
        <f t="shared" si="0"/>
        <v>3050</v>
      </c>
      <c r="K80" s="9">
        <f>SUM(K7:K74)</f>
        <v>643.6</v>
      </c>
      <c r="L80" s="9">
        <f t="shared" ref="L80:U80" si="1">SUM(L7:L79)</f>
        <v>580</v>
      </c>
      <c r="M80" s="9">
        <f t="shared" si="1"/>
        <v>2400</v>
      </c>
      <c r="N80" s="9">
        <f t="shared" si="1"/>
        <v>2277.23</v>
      </c>
      <c r="O80" s="9">
        <f t="shared" si="1"/>
        <v>0</v>
      </c>
      <c r="P80" s="9">
        <f t="shared" si="1"/>
        <v>2290</v>
      </c>
      <c r="Q80" s="9">
        <f t="shared" si="1"/>
        <v>0</v>
      </c>
      <c r="R80" s="9">
        <f t="shared" si="1"/>
        <v>0</v>
      </c>
      <c r="S80" s="9">
        <f t="shared" si="1"/>
        <v>172.14</v>
      </c>
      <c r="T80" s="9">
        <f t="shared" si="1"/>
        <v>20440.439999999999</v>
      </c>
      <c r="U80" s="9">
        <f t="shared" si="1"/>
        <v>368</v>
      </c>
    </row>
    <row r="81" spans="1:21" x14ac:dyDescent="0.25">
      <c r="A81" s="5"/>
      <c r="B81" s="6"/>
      <c r="C81" s="8"/>
      <c r="D81" s="8"/>
      <c r="E81" s="8"/>
      <c r="F81" s="8"/>
      <c r="G81" s="8"/>
      <c r="H81" s="50"/>
      <c r="I81" s="6" t="s">
        <v>9</v>
      </c>
      <c r="J81" s="6"/>
      <c r="K81" s="6"/>
      <c r="L81" s="6"/>
      <c r="M81" s="51">
        <f>I80+J80+K80+L80+M80+N80+O80+P80+Q80+R80+S80</f>
        <v>11677.419999999998</v>
      </c>
      <c r="N81" s="6"/>
      <c r="O81" s="6"/>
      <c r="P81" s="6"/>
      <c r="Q81" s="6"/>
      <c r="R81" s="6"/>
      <c r="S81" s="9"/>
      <c r="T81" s="6"/>
      <c r="U81" s="6"/>
    </row>
    <row r="82" spans="1:21" x14ac:dyDescent="0.25">
      <c r="A82" s="5"/>
      <c r="B82" s="6" t="s">
        <v>10</v>
      </c>
      <c r="C82" s="8">
        <f>SUM(C80:G80)</f>
        <v>32485.86</v>
      </c>
      <c r="D82" s="8"/>
      <c r="E82" s="8"/>
      <c r="F82" s="8"/>
      <c r="G82" s="8"/>
      <c r="H82" s="8"/>
      <c r="I82" s="6" t="s">
        <v>11</v>
      </c>
      <c r="J82" s="6"/>
      <c r="K82" s="6"/>
      <c r="L82" s="6"/>
      <c r="M82" s="51">
        <f>T80+U80</f>
        <v>20808.439999999999</v>
      </c>
      <c r="N82" s="6"/>
      <c r="O82" s="6"/>
      <c r="P82" s="6"/>
      <c r="Q82" s="6"/>
      <c r="R82" s="6"/>
      <c r="S82" s="9"/>
      <c r="T82" s="6"/>
      <c r="U82" s="6"/>
    </row>
    <row r="83" spans="1:21" x14ac:dyDescent="0.25">
      <c r="A83" s="5"/>
      <c r="B83" s="6"/>
      <c r="C83" s="8"/>
      <c r="D83" s="8"/>
      <c r="E83" s="8"/>
      <c r="F83" s="8"/>
      <c r="G83" s="8"/>
      <c r="H83" s="8"/>
      <c r="I83" s="6"/>
      <c r="J83" s="6"/>
      <c r="K83" s="6"/>
      <c r="L83" s="6"/>
      <c r="M83" s="6"/>
      <c r="N83" s="6"/>
      <c r="O83" s="6"/>
      <c r="P83" s="6"/>
      <c r="Q83" s="6"/>
      <c r="R83" s="6"/>
      <c r="S83" s="9"/>
      <c r="T83" s="6"/>
      <c r="U83" s="6"/>
    </row>
    <row r="84" spans="1:21" x14ac:dyDescent="0.25">
      <c r="A84" s="5"/>
      <c r="B84" s="6"/>
      <c r="C84" s="8"/>
      <c r="D84" s="8"/>
      <c r="E84" s="8"/>
      <c r="F84" s="8"/>
      <c r="G84" s="8"/>
      <c r="H84" s="8"/>
      <c r="I84" s="6"/>
      <c r="J84" s="6"/>
      <c r="K84" s="6"/>
      <c r="L84" s="6"/>
      <c r="M84" s="6"/>
      <c r="N84" s="6"/>
      <c r="O84" s="6"/>
      <c r="P84" s="6"/>
      <c r="Q84" s="6"/>
      <c r="R84" s="6"/>
      <c r="S84" s="9"/>
      <c r="T84" s="6"/>
      <c r="U84" s="6"/>
    </row>
    <row r="85" spans="1:21" x14ac:dyDescent="0.25">
      <c r="A85" s="5"/>
      <c r="B85" s="6" t="s">
        <v>12</v>
      </c>
      <c r="C85" s="8"/>
      <c r="D85" s="8"/>
      <c r="E85" s="8"/>
      <c r="F85" s="8"/>
      <c r="G85" s="8"/>
      <c r="H85" s="8">
        <f>H80</f>
        <v>6010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9"/>
      <c r="T85" s="6"/>
      <c r="U85" s="6"/>
    </row>
    <row r="86" spans="1:21" x14ac:dyDescent="0.25">
      <c r="A86" s="5"/>
      <c r="B86" s="6" t="s">
        <v>13</v>
      </c>
      <c r="C86" s="8"/>
      <c r="D86" s="8"/>
      <c r="E86" s="8"/>
      <c r="F86" s="8"/>
      <c r="G86" s="8"/>
      <c r="H86" s="50">
        <f>M81+M82</f>
        <v>32485.859999999997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9"/>
      <c r="T86" s="6"/>
      <c r="U86" s="6"/>
    </row>
    <row r="87" spans="1:21" ht="21" x14ac:dyDescent="0.4">
      <c r="A87" s="5"/>
      <c r="B87" s="6"/>
      <c r="C87" s="8"/>
      <c r="D87" s="8"/>
      <c r="E87" s="8"/>
      <c r="F87" s="8"/>
      <c r="G87" s="8"/>
      <c r="H87" s="52"/>
      <c r="I87" s="6"/>
      <c r="J87" s="6"/>
      <c r="K87" s="6"/>
      <c r="L87" s="6"/>
      <c r="M87" s="6"/>
      <c r="N87" s="6"/>
      <c r="O87" s="6"/>
      <c r="P87" s="6"/>
      <c r="Q87" s="6"/>
      <c r="R87" s="6"/>
      <c r="S87" s="9"/>
      <c r="T87" s="6"/>
      <c r="U87" s="6"/>
    </row>
    <row r="88" spans="1:21" x14ac:dyDescent="0.25">
      <c r="A88" s="5"/>
      <c r="B88" s="6"/>
      <c r="C88" s="8"/>
      <c r="D88" s="8"/>
      <c r="E88" s="8"/>
      <c r="F88" s="8"/>
      <c r="G88" s="8"/>
      <c r="H88" s="8"/>
      <c r="I88" s="6"/>
      <c r="J88" s="6"/>
      <c r="K88" s="6"/>
      <c r="L88" s="6"/>
      <c r="M88" s="6"/>
      <c r="N88" s="6"/>
      <c r="O88" s="6"/>
      <c r="P88" s="6"/>
      <c r="Q88" s="6"/>
      <c r="R88" s="6"/>
      <c r="S88" s="9"/>
      <c r="T88" s="6"/>
      <c r="U88" s="6"/>
    </row>
    <row r="89" spans="1:21" x14ac:dyDescent="0.25">
      <c r="A89" s="5"/>
      <c r="B89" s="6" t="s">
        <v>14</v>
      </c>
      <c r="C89" s="8"/>
      <c r="D89" s="8"/>
      <c r="E89" s="8"/>
      <c r="F89" s="8"/>
      <c r="G89" s="8"/>
      <c r="H89" s="8">
        <f>C82</f>
        <v>32485.86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9"/>
      <c r="T89" s="6"/>
      <c r="U89" s="6"/>
    </row>
    <row r="90" spans="1:21" x14ac:dyDescent="0.25">
      <c r="A90" s="5"/>
      <c r="B90" s="6" t="s">
        <v>15</v>
      </c>
      <c r="C90" s="8"/>
      <c r="D90" s="8"/>
      <c r="E90" s="8"/>
      <c r="F90" s="8"/>
      <c r="G90" s="8"/>
      <c r="H90" s="50">
        <f>H80</f>
        <v>6010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9"/>
      <c r="T90" s="6"/>
      <c r="U90" s="6"/>
    </row>
    <row r="91" spans="1:21" x14ac:dyDescent="0.25">
      <c r="A91" s="5"/>
      <c r="B91" s="6" t="s">
        <v>16</v>
      </c>
      <c r="C91" s="8"/>
      <c r="D91" s="8"/>
      <c r="E91" s="8"/>
      <c r="F91" s="8"/>
      <c r="G91" s="8"/>
      <c r="H91" s="53">
        <f>H89-H86</f>
        <v>0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9"/>
      <c r="T91" s="6"/>
      <c r="U91" s="6"/>
    </row>
    <row r="92" spans="1:21" x14ac:dyDescent="0.25">
      <c r="A92" s="5"/>
      <c r="B92" s="6"/>
      <c r="C92" s="8"/>
      <c r="D92" s="8"/>
      <c r="E92" s="8"/>
      <c r="F92" s="8"/>
      <c r="G92" s="8"/>
      <c r="H92" s="8"/>
      <c r="I92" s="6"/>
      <c r="J92" s="6"/>
      <c r="K92" s="6"/>
      <c r="L92" s="6"/>
      <c r="M92" s="6"/>
      <c r="N92" s="6"/>
      <c r="O92" s="6"/>
      <c r="P92" s="6"/>
      <c r="Q92" s="6"/>
      <c r="R92" s="6"/>
      <c r="S92" s="9"/>
      <c r="T92" s="6"/>
      <c r="U92" s="6"/>
    </row>
    <row r="93" spans="1:21" x14ac:dyDescent="0.25">
      <c r="A93" s="5"/>
      <c r="B93" s="6" t="s">
        <v>17</v>
      </c>
      <c r="C93" s="8"/>
      <c r="D93" s="8"/>
      <c r="E93" s="8"/>
      <c r="F93" s="8"/>
      <c r="G93" s="8"/>
      <c r="H93" s="54">
        <f>H91+H87</f>
        <v>0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9"/>
      <c r="T93" s="6"/>
      <c r="U93" s="6"/>
    </row>
    <row r="94" spans="1:21" x14ac:dyDescent="0.25">
      <c r="A94" s="5"/>
      <c r="B94" s="6"/>
      <c r="C94" s="8"/>
      <c r="D94" s="8"/>
      <c r="E94" s="8"/>
      <c r="F94" s="8"/>
      <c r="G94" s="8"/>
      <c r="H94" s="8"/>
      <c r="I94" s="6"/>
      <c r="J94" s="6"/>
      <c r="K94" s="6"/>
      <c r="L94" s="6"/>
      <c r="M94" s="6"/>
      <c r="N94" s="6"/>
      <c r="O94" s="6"/>
      <c r="P94" s="6"/>
      <c r="Q94" s="6"/>
      <c r="R94" s="6"/>
      <c r="S94" s="9"/>
      <c r="T94" s="6"/>
      <c r="U94" s="6"/>
    </row>
    <row r="95" spans="1:21" x14ac:dyDescent="0.25">
      <c r="A95" s="5"/>
      <c r="B95" s="6"/>
      <c r="C95" s="8"/>
      <c r="D95" s="8"/>
      <c r="E95" s="8"/>
      <c r="F95" s="8"/>
      <c r="G95" s="8"/>
      <c r="H95" s="8"/>
      <c r="I95" s="6"/>
      <c r="J95" s="6"/>
      <c r="K95" s="6"/>
      <c r="L95" s="6"/>
      <c r="M95" s="6"/>
      <c r="N95" s="6"/>
      <c r="O95" s="6"/>
      <c r="P95" s="6"/>
      <c r="Q95" s="6"/>
      <c r="R95" s="6"/>
      <c r="S95" s="9"/>
      <c r="T95" s="6"/>
      <c r="U95" s="6"/>
    </row>
    <row r="96" spans="1:21" x14ac:dyDescent="0.25">
      <c r="A96" s="25"/>
      <c r="B96" s="6"/>
      <c r="C96" s="8"/>
      <c r="D96" s="8"/>
      <c r="E96" s="8"/>
      <c r="F96" s="8"/>
      <c r="G96" s="8"/>
      <c r="H96" s="8"/>
      <c r="I96" s="6"/>
      <c r="J96" s="6"/>
      <c r="K96" s="6"/>
      <c r="L96" s="6"/>
      <c r="M96" s="6"/>
      <c r="N96" s="6"/>
      <c r="O96" s="6"/>
      <c r="P96" s="6"/>
      <c r="Q96" s="6"/>
      <c r="R96" s="6"/>
      <c r="S96" s="9"/>
      <c r="T96" s="6"/>
      <c r="U96" s="6"/>
    </row>
    <row r="97" spans="1:21" x14ac:dyDescent="0.25">
      <c r="A97" s="5"/>
      <c r="B97" s="6"/>
      <c r="C97" s="8"/>
      <c r="D97" s="8"/>
      <c r="E97" s="8"/>
      <c r="F97" s="8"/>
      <c r="G97" s="8"/>
      <c r="H97" s="8"/>
      <c r="I97" s="6"/>
      <c r="J97" s="6"/>
      <c r="K97" s="6"/>
      <c r="L97" s="6"/>
      <c r="M97" s="6"/>
      <c r="N97" s="6"/>
      <c r="O97" s="6"/>
      <c r="P97" s="6"/>
      <c r="Q97" s="6"/>
      <c r="R97" s="6"/>
      <c r="S97" s="9"/>
      <c r="T97" s="6"/>
      <c r="U97" s="6"/>
    </row>
    <row r="98" spans="1:21" x14ac:dyDescent="0.25">
      <c r="A98" s="5"/>
      <c r="B98" s="6" t="s">
        <v>14</v>
      </c>
      <c r="C98" s="8"/>
      <c r="D98" s="8"/>
      <c r="E98" s="8"/>
      <c r="F98" s="8"/>
      <c r="G98" s="8"/>
      <c r="H98" s="8">
        <f>H89</f>
        <v>32485.86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9"/>
      <c r="T98" s="6"/>
      <c r="U98" s="6"/>
    </row>
    <row r="99" spans="1:21" x14ac:dyDescent="0.25">
      <c r="B99" s="2" t="s">
        <v>9</v>
      </c>
      <c r="H99" s="3">
        <f>H86</f>
        <v>32485.859999999997</v>
      </c>
    </row>
  </sheetData>
  <sheetProtection algorithmName="SHA-512" hashValue="huEGAyEv4BcMyApshqHBDaiXZ5WH+gI5uPJXFogMjYdqFLWUnEQKgRiENaCjJAof8qElAFrji1fydSpHtT56wQ==" saltValue="hgLIr3ofGX+np5MLse/EIA==" spinCount="100000" sheet="1" formatCells="0" formatColumns="0" formatRows="0" insertColumns="0" insertRows="0" insertHyperlinks="0" deleteColumns="0" deleteRows="0" sort="0" autoFilter="0" pivotTables="0"/>
  <mergeCells count="2">
    <mergeCell ref="A1:E1"/>
    <mergeCell ref="T5:U5"/>
  </mergeCells>
  <printOptions horizontalCentered="1"/>
  <pageMargins left="0" right="0" top="0" bottom="0" header="0.51181102362204722" footer="0.51181102362204722"/>
  <pageSetup paperSize="9" scale="65" firstPageNumber="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87"/>
  <sheetViews>
    <sheetView topLeftCell="A85" zoomScale="80" zoomScaleNormal="80" workbookViewId="0">
      <selection activeCell="I118" sqref="I118"/>
    </sheetView>
  </sheetViews>
  <sheetFormatPr defaultRowHeight="13.2" x14ac:dyDescent="0.25"/>
  <cols>
    <col min="1" max="1" width="12.44140625" customWidth="1"/>
    <col min="2" max="2" width="10.5546875" customWidth="1"/>
    <col min="3" max="4" width="13" customWidth="1"/>
    <col min="5" max="6" width="9" customWidth="1"/>
    <col min="7" max="8" width="10" customWidth="1"/>
    <col min="9" max="9" width="9" customWidth="1"/>
    <col min="10" max="10" width="13.44140625" customWidth="1"/>
    <col min="11" max="12" width="9" customWidth="1"/>
    <col min="13" max="13" width="10" customWidth="1"/>
    <col min="14" max="14" width="9" customWidth="1"/>
    <col min="15" max="15" width="11.5546875"/>
    <col min="16" max="1027" width="9" customWidth="1"/>
  </cols>
  <sheetData>
    <row r="1" spans="1:23" ht="15.6" x14ac:dyDescent="0.3">
      <c r="A1" s="313" t="s">
        <v>0</v>
      </c>
      <c r="B1" s="313"/>
      <c r="C1" s="313"/>
      <c r="D1" s="313"/>
      <c r="E1" s="313"/>
      <c r="F1" s="31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4"/>
      <c r="V1" s="2"/>
      <c r="W1" s="2"/>
    </row>
    <row r="2" spans="1:23" x14ac:dyDescent="0.25">
      <c r="A2" s="5">
        <v>43227</v>
      </c>
      <c r="B2" s="6" t="s">
        <v>1</v>
      </c>
      <c r="C2" s="7">
        <v>15000</v>
      </c>
      <c r="D2" s="7"/>
      <c r="E2" s="7"/>
      <c r="F2" s="7"/>
      <c r="G2" s="8"/>
      <c r="H2" s="12"/>
      <c r="I2" s="8"/>
      <c r="J2" s="8"/>
      <c r="K2" s="6"/>
      <c r="L2" s="6"/>
      <c r="M2" s="6"/>
      <c r="N2" s="6"/>
      <c r="O2" s="6"/>
      <c r="P2" s="6"/>
      <c r="Q2" s="6"/>
      <c r="R2" s="6"/>
      <c r="S2" s="6"/>
      <c r="T2" s="6"/>
      <c r="U2" s="9"/>
      <c r="V2" s="6"/>
      <c r="W2" s="6"/>
    </row>
    <row r="3" spans="1:23" x14ac:dyDescent="0.25">
      <c r="A3" s="5">
        <v>43100</v>
      </c>
      <c r="B3" s="10" t="s">
        <v>2</v>
      </c>
      <c r="C3" s="11"/>
      <c r="D3" s="11"/>
      <c r="E3" s="11"/>
      <c r="F3" s="11"/>
      <c r="G3" s="12"/>
      <c r="H3" s="12"/>
      <c r="I3" s="12"/>
      <c r="J3" s="8"/>
      <c r="K3" s="6"/>
      <c r="L3" s="6"/>
      <c r="M3" s="6"/>
      <c r="N3" s="6"/>
      <c r="O3" s="6"/>
      <c r="P3" s="6"/>
      <c r="Q3" s="6"/>
      <c r="R3" s="6"/>
      <c r="S3" s="6"/>
      <c r="T3" s="6"/>
      <c r="U3" s="9"/>
      <c r="V3" s="6"/>
      <c r="W3" s="6"/>
    </row>
    <row r="4" spans="1:23" x14ac:dyDescent="0.25">
      <c r="A4" s="13">
        <v>43101</v>
      </c>
      <c r="B4" s="14" t="s">
        <v>3</v>
      </c>
      <c r="C4" s="7"/>
      <c r="D4" s="7"/>
      <c r="E4" s="15"/>
      <c r="F4" s="15"/>
      <c r="G4" s="16"/>
      <c r="H4" s="16"/>
      <c r="I4" s="16"/>
      <c r="J4" s="8"/>
      <c r="K4" s="6"/>
      <c r="L4" s="6"/>
      <c r="M4" s="6"/>
      <c r="N4" s="6"/>
      <c r="O4" s="6"/>
      <c r="P4" s="6"/>
      <c r="Q4" s="6"/>
      <c r="R4" s="6"/>
      <c r="S4" s="6"/>
      <c r="T4" s="6"/>
      <c r="U4" s="9"/>
      <c r="V4" s="6"/>
      <c r="W4" s="6"/>
    </row>
    <row r="5" spans="1:23" x14ac:dyDescent="0.25">
      <c r="A5" s="5"/>
      <c r="B5" s="6"/>
      <c r="C5" s="8" t="s">
        <v>4</v>
      </c>
      <c r="D5" s="12"/>
      <c r="E5" s="8"/>
      <c r="F5" s="17"/>
      <c r="G5" s="8"/>
      <c r="H5" s="12"/>
      <c r="I5" s="8"/>
      <c r="J5" s="8" t="s">
        <v>5</v>
      </c>
      <c r="K5" s="10"/>
      <c r="L5" s="10" t="s">
        <v>6</v>
      </c>
      <c r="M5" s="10"/>
      <c r="N5" s="10"/>
      <c r="O5" s="18"/>
      <c r="P5" s="10"/>
      <c r="Q5" s="10"/>
      <c r="R5" s="10"/>
      <c r="S5" s="10"/>
      <c r="T5" s="10"/>
      <c r="U5" s="19"/>
      <c r="V5" s="314" t="s">
        <v>7</v>
      </c>
      <c r="W5" s="314"/>
    </row>
    <row r="6" spans="1:23" x14ac:dyDescent="0.25">
      <c r="A6" s="5"/>
      <c r="B6" s="6"/>
      <c r="C6" s="20">
        <v>1</v>
      </c>
      <c r="D6" s="20" t="s">
        <v>276</v>
      </c>
      <c r="E6" s="20">
        <v>2</v>
      </c>
      <c r="F6" s="20">
        <v>3</v>
      </c>
      <c r="G6" s="20">
        <v>4</v>
      </c>
      <c r="H6" s="20" t="s">
        <v>275</v>
      </c>
      <c r="I6" s="20">
        <v>5</v>
      </c>
      <c r="J6" s="21"/>
      <c r="K6" s="22">
        <v>1</v>
      </c>
      <c r="L6" s="22">
        <v>2</v>
      </c>
      <c r="M6" s="22">
        <v>3</v>
      </c>
      <c r="N6" s="22">
        <v>4</v>
      </c>
      <c r="O6" s="22">
        <v>5</v>
      </c>
      <c r="P6" s="22">
        <v>6</v>
      </c>
      <c r="Q6" s="22">
        <v>7</v>
      </c>
      <c r="R6" s="22">
        <v>8</v>
      </c>
      <c r="S6" s="22">
        <v>9</v>
      </c>
      <c r="T6" s="22">
        <v>10</v>
      </c>
      <c r="U6" s="23">
        <v>11</v>
      </c>
      <c r="V6" s="24">
        <v>1</v>
      </c>
      <c r="W6" s="24">
        <v>2</v>
      </c>
    </row>
    <row r="7" spans="1:23" x14ac:dyDescent="0.25">
      <c r="A7" s="25">
        <v>43227</v>
      </c>
      <c r="B7" s="10"/>
      <c r="C7" s="7">
        <v>15000</v>
      </c>
      <c r="D7" s="7"/>
      <c r="E7" s="10"/>
      <c r="F7" s="10"/>
      <c r="G7" s="10"/>
      <c r="H7" s="10"/>
      <c r="I7" s="10"/>
      <c r="J7" s="12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x14ac:dyDescent="0.25">
      <c r="A8" s="25">
        <v>43227</v>
      </c>
      <c r="B8" s="10"/>
      <c r="C8" s="10"/>
      <c r="D8" s="10"/>
      <c r="E8" s="10"/>
      <c r="F8" s="10"/>
      <c r="G8" s="10"/>
      <c r="H8" s="10"/>
      <c r="I8" s="10"/>
      <c r="J8" s="12"/>
      <c r="K8" s="19"/>
      <c r="L8" s="19"/>
      <c r="M8" s="19"/>
      <c r="N8" s="19"/>
      <c r="O8" s="19"/>
      <c r="P8" s="19"/>
      <c r="Q8" s="19"/>
      <c r="R8" s="19"/>
      <c r="S8" s="19"/>
      <c r="T8" s="19"/>
      <c r="U8" s="19">
        <v>2.5</v>
      </c>
      <c r="V8" s="19"/>
      <c r="W8" s="19"/>
    </row>
    <row r="9" spans="1:23" x14ac:dyDescent="0.25">
      <c r="A9" s="25">
        <v>43246</v>
      </c>
      <c r="B9" s="10"/>
      <c r="C9" s="10"/>
      <c r="D9" s="10"/>
      <c r="E9" s="10"/>
      <c r="F9" s="10"/>
      <c r="G9" s="10"/>
      <c r="H9" s="10"/>
      <c r="I9" s="10"/>
      <c r="J9" s="12"/>
      <c r="K9" s="19"/>
      <c r="L9" s="19"/>
      <c r="M9" s="40">
        <v>17.5</v>
      </c>
      <c r="N9" s="19"/>
      <c r="O9" s="19"/>
      <c r="P9" s="19"/>
      <c r="Q9" s="19"/>
      <c r="R9" s="19"/>
      <c r="S9" s="19"/>
      <c r="T9" s="19"/>
      <c r="V9" s="19"/>
      <c r="W9" s="19"/>
    </row>
    <row r="10" spans="1:23" x14ac:dyDescent="0.25">
      <c r="A10" s="25">
        <v>43251</v>
      </c>
      <c r="B10" s="10"/>
      <c r="C10" s="10"/>
      <c r="D10" s="10"/>
      <c r="E10" s="10"/>
      <c r="F10" s="10"/>
      <c r="G10" s="10"/>
      <c r="H10" s="10"/>
      <c r="I10" s="10"/>
      <c r="J10" s="27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>
        <v>2.5</v>
      </c>
      <c r="V10" s="19"/>
      <c r="W10" s="19"/>
    </row>
    <row r="11" spans="1:23" x14ac:dyDescent="0.25">
      <c r="A11" s="25">
        <v>43272</v>
      </c>
      <c r="B11" s="10"/>
      <c r="C11" s="10"/>
      <c r="D11" s="10"/>
      <c r="E11" s="10"/>
      <c r="F11" s="30">
        <v>60</v>
      </c>
      <c r="G11" s="10"/>
      <c r="H11" s="10"/>
      <c r="I11" s="10"/>
      <c r="J11" s="2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x14ac:dyDescent="0.25">
      <c r="A12" s="25">
        <v>43272</v>
      </c>
      <c r="B12" s="10"/>
      <c r="C12" s="10"/>
      <c r="D12" s="10"/>
      <c r="E12" s="10"/>
      <c r="F12" s="30">
        <v>60</v>
      </c>
      <c r="G12" s="10"/>
      <c r="H12" s="10"/>
      <c r="I12" s="10"/>
      <c r="J12" s="27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x14ac:dyDescent="0.25">
      <c r="A13" s="25">
        <v>43273</v>
      </c>
      <c r="B13" s="10"/>
      <c r="C13" s="10"/>
      <c r="D13" s="10"/>
      <c r="E13" s="10"/>
      <c r="F13" s="30">
        <v>60</v>
      </c>
      <c r="G13" s="10"/>
      <c r="H13" s="10"/>
      <c r="I13" s="10"/>
      <c r="J13" s="2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x14ac:dyDescent="0.25">
      <c r="A14" s="25">
        <v>43273</v>
      </c>
      <c r="B14" s="10"/>
      <c r="C14" s="10"/>
      <c r="D14" s="10"/>
      <c r="E14" s="10"/>
      <c r="F14" s="30">
        <v>60</v>
      </c>
      <c r="G14" s="10"/>
      <c r="H14" s="10"/>
      <c r="I14" s="10"/>
      <c r="J14" s="2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x14ac:dyDescent="0.25">
      <c r="A15" s="25">
        <v>43273</v>
      </c>
      <c r="B15" s="10"/>
      <c r="C15" s="10"/>
      <c r="D15" s="10"/>
      <c r="E15" s="10"/>
      <c r="F15" s="30">
        <v>60</v>
      </c>
      <c r="G15" s="10"/>
      <c r="H15" s="10"/>
      <c r="I15" s="10"/>
      <c r="J15" s="27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x14ac:dyDescent="0.25">
      <c r="A16" s="25">
        <v>43281</v>
      </c>
      <c r="B16" s="10"/>
      <c r="C16" s="28"/>
      <c r="D16" s="28"/>
      <c r="E16" s="10"/>
      <c r="F16" s="10"/>
      <c r="G16" s="10"/>
      <c r="H16" s="10"/>
      <c r="I16" s="10"/>
      <c r="J16" s="27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>
        <v>2.5</v>
      </c>
      <c r="V16" s="19"/>
      <c r="W16" s="19"/>
    </row>
    <row r="17" spans="1:23" x14ac:dyDescent="0.25">
      <c r="A17" s="286">
        <v>43283</v>
      </c>
      <c r="B17" s="10"/>
      <c r="C17" s="32">
        <v>678.59</v>
      </c>
      <c r="D17" s="32"/>
      <c r="E17" s="10"/>
      <c r="F17" s="44"/>
      <c r="G17" s="10"/>
      <c r="H17" s="10"/>
      <c r="I17" s="10"/>
      <c r="J17" s="27"/>
      <c r="K17" s="19"/>
      <c r="L17" s="37"/>
      <c r="M17" s="19"/>
      <c r="N17" s="19"/>
      <c r="O17" s="38"/>
      <c r="P17" s="19"/>
      <c r="Q17" s="19"/>
      <c r="R17" s="19"/>
      <c r="S17" s="19"/>
      <c r="T17" s="19"/>
      <c r="U17" s="285"/>
      <c r="V17" s="19"/>
      <c r="W17" s="19"/>
    </row>
    <row r="18" spans="1:23" x14ac:dyDescent="0.25">
      <c r="A18" s="25">
        <v>43285</v>
      </c>
      <c r="B18" s="10"/>
      <c r="C18" s="10"/>
      <c r="D18" s="31"/>
      <c r="E18" s="31"/>
      <c r="F18" s="44"/>
      <c r="G18" s="32"/>
      <c r="H18" s="32"/>
      <c r="I18" s="10"/>
      <c r="J18" s="27"/>
      <c r="K18" s="19"/>
      <c r="L18" s="19"/>
      <c r="M18" s="46"/>
      <c r="N18" s="46"/>
      <c r="O18" s="19"/>
      <c r="P18" s="19"/>
      <c r="Q18" s="19"/>
      <c r="R18" s="19"/>
      <c r="S18" s="19"/>
      <c r="T18" s="19"/>
      <c r="U18" s="285">
        <v>19.73</v>
      </c>
      <c r="V18" s="19"/>
      <c r="W18" s="19"/>
    </row>
    <row r="19" spans="1:23" x14ac:dyDescent="0.25">
      <c r="A19" s="25">
        <v>43286</v>
      </c>
      <c r="B19" s="44"/>
      <c r="C19" s="10"/>
      <c r="D19" s="10"/>
      <c r="E19" s="10"/>
      <c r="F19" s="10"/>
      <c r="G19" s="10"/>
      <c r="H19" s="10"/>
      <c r="I19" s="10"/>
      <c r="J19" s="12"/>
      <c r="K19" s="19"/>
      <c r="L19" s="19"/>
      <c r="M19" s="46">
        <v>1335.2</v>
      </c>
      <c r="N19" s="35"/>
      <c r="O19" s="19"/>
      <c r="P19" s="19"/>
      <c r="Q19" s="19"/>
      <c r="R19" s="19"/>
      <c r="S19" s="19"/>
      <c r="T19" s="19"/>
      <c r="U19" s="19"/>
      <c r="V19" s="19"/>
      <c r="W19" s="19"/>
    </row>
    <row r="20" spans="1:23" x14ac:dyDescent="0.25">
      <c r="A20" s="25">
        <v>43286</v>
      </c>
      <c r="B20" s="10"/>
      <c r="C20" s="10"/>
      <c r="D20" s="10"/>
      <c r="E20" s="10"/>
      <c r="F20" s="10"/>
      <c r="G20" s="10"/>
      <c r="H20" s="10"/>
      <c r="I20" s="10"/>
      <c r="J20" s="12"/>
      <c r="K20" s="19"/>
      <c r="L20" s="19"/>
      <c r="M20" s="19">
        <v>166.3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x14ac:dyDescent="0.25">
      <c r="A21" s="25">
        <v>43286</v>
      </c>
      <c r="B21" s="10"/>
      <c r="C21" s="10"/>
      <c r="D21" s="10"/>
      <c r="E21" s="10"/>
      <c r="F21" s="10"/>
      <c r="G21" s="10"/>
      <c r="H21" s="10"/>
      <c r="I21" s="10"/>
      <c r="J21" s="12"/>
      <c r="K21" s="19"/>
      <c r="L21" s="19"/>
      <c r="M21" s="19">
        <v>160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x14ac:dyDescent="0.25">
      <c r="A22" s="25">
        <v>43286</v>
      </c>
      <c r="B22" s="10"/>
      <c r="C22" s="10"/>
      <c r="D22" s="10"/>
      <c r="E22" s="10"/>
      <c r="F22" s="10"/>
      <c r="G22" s="10"/>
      <c r="H22" s="10"/>
      <c r="I22" s="10"/>
      <c r="J22" s="12"/>
      <c r="K22" s="19"/>
      <c r="L22" s="19"/>
      <c r="M22" s="19">
        <v>182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x14ac:dyDescent="0.25">
      <c r="A23" s="25">
        <v>43286</v>
      </c>
      <c r="B23" s="10"/>
      <c r="C23" s="10"/>
      <c r="D23" s="10"/>
      <c r="E23" s="10"/>
      <c r="F23" s="30"/>
      <c r="G23" s="10"/>
      <c r="H23" s="10"/>
      <c r="I23" s="10"/>
      <c r="J23" s="12"/>
      <c r="K23" s="19"/>
      <c r="L23" s="19"/>
      <c r="M23" s="19">
        <v>867.8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x14ac:dyDescent="0.25">
      <c r="A24" s="25">
        <v>43286</v>
      </c>
      <c r="B24" s="10"/>
      <c r="C24" s="10"/>
      <c r="D24" s="31"/>
      <c r="E24" s="31"/>
      <c r="F24" s="10"/>
      <c r="G24" s="32"/>
      <c r="H24" s="32"/>
      <c r="I24" s="32"/>
      <c r="J24" s="12"/>
      <c r="K24" s="19"/>
      <c r="L24" s="19"/>
      <c r="M24" s="19">
        <v>177.1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x14ac:dyDescent="0.25">
      <c r="A25" s="25">
        <v>43286</v>
      </c>
      <c r="B25" s="10"/>
      <c r="C25" s="10"/>
      <c r="D25" s="31"/>
      <c r="E25" s="31"/>
      <c r="F25" s="10"/>
      <c r="G25" s="32"/>
      <c r="H25" s="32"/>
      <c r="I25" s="32"/>
      <c r="J25" s="12"/>
      <c r="K25" s="19"/>
      <c r="L25" s="19"/>
      <c r="M25" s="19">
        <v>190.5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x14ac:dyDescent="0.25">
      <c r="A26" s="25">
        <v>43286</v>
      </c>
      <c r="B26" s="33"/>
      <c r="C26" s="10"/>
      <c r="D26" s="31"/>
      <c r="E26" s="31"/>
      <c r="F26" s="34"/>
      <c r="G26" s="32"/>
      <c r="H26" s="32"/>
      <c r="I26" s="32"/>
      <c r="J26" s="12"/>
      <c r="K26" s="19"/>
      <c r="L26" s="19"/>
      <c r="M26" s="19">
        <v>849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x14ac:dyDescent="0.25">
      <c r="A27" s="25">
        <v>43286</v>
      </c>
      <c r="B27" s="10"/>
      <c r="C27" s="10"/>
      <c r="D27" s="31"/>
      <c r="E27" s="31"/>
      <c r="F27" s="34"/>
      <c r="G27" s="32"/>
      <c r="H27" s="32"/>
      <c r="I27" s="32"/>
      <c r="J27" s="12"/>
      <c r="K27" s="19"/>
      <c r="L27" s="19"/>
      <c r="M27" s="19">
        <v>879.7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x14ac:dyDescent="0.25">
      <c r="A28" s="25">
        <v>43286</v>
      </c>
      <c r="B28" s="10"/>
      <c r="C28" s="10"/>
      <c r="D28" s="31"/>
      <c r="E28" s="31"/>
      <c r="F28" s="35"/>
      <c r="G28" s="32"/>
      <c r="H28" s="32"/>
      <c r="I28" s="32"/>
      <c r="J28" s="12"/>
      <c r="K28" s="19"/>
      <c r="L28" s="19"/>
      <c r="M28" s="285">
        <v>225.5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x14ac:dyDescent="0.25">
      <c r="A29" s="25">
        <v>43286</v>
      </c>
      <c r="B29" s="10"/>
      <c r="C29" s="10"/>
      <c r="D29" s="31"/>
      <c r="E29" s="31"/>
      <c r="F29" s="34"/>
      <c r="G29" s="32"/>
      <c r="H29" s="32"/>
      <c r="I29" s="32"/>
      <c r="J29" s="12"/>
      <c r="K29" s="19"/>
      <c r="L29" s="19"/>
      <c r="M29" s="36">
        <v>192.1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x14ac:dyDescent="0.25">
      <c r="A30" s="25">
        <v>43286</v>
      </c>
      <c r="B30" s="10"/>
      <c r="C30" s="10"/>
      <c r="D30" s="31"/>
      <c r="E30" s="31"/>
      <c r="F30" s="34"/>
      <c r="G30" s="32"/>
      <c r="H30" s="32"/>
      <c r="I30" s="32"/>
      <c r="J30" s="12"/>
      <c r="K30" s="19"/>
      <c r="L30" s="37"/>
      <c r="M30" s="19"/>
      <c r="N30" s="38"/>
      <c r="O30" s="19"/>
      <c r="P30" s="19"/>
      <c r="Q30" s="19"/>
      <c r="R30" s="19"/>
      <c r="S30" s="19"/>
      <c r="T30" s="19"/>
      <c r="U30" s="19"/>
      <c r="V30" s="19"/>
      <c r="W30" s="19">
        <v>90</v>
      </c>
    </row>
    <row r="31" spans="1:23" x14ac:dyDescent="0.25">
      <c r="A31" s="25">
        <v>43286</v>
      </c>
      <c r="B31" s="10"/>
      <c r="C31" s="10"/>
      <c r="D31" s="31"/>
      <c r="E31" s="31"/>
      <c r="F31" s="34"/>
      <c r="G31" s="32"/>
      <c r="H31" s="32"/>
      <c r="I31" s="32"/>
      <c r="J31" s="12"/>
      <c r="K31" s="19"/>
      <c r="L31" s="37"/>
      <c r="M31" s="19">
        <v>211.1</v>
      </c>
      <c r="N31" s="38"/>
      <c r="O31" s="19"/>
      <c r="P31" s="19"/>
      <c r="Q31" s="19"/>
      <c r="R31" s="19"/>
      <c r="S31" s="19"/>
      <c r="T31" s="19"/>
      <c r="U31" s="19"/>
      <c r="V31" s="19"/>
      <c r="W31" s="19"/>
    </row>
    <row r="32" spans="1:23" x14ac:dyDescent="0.25">
      <c r="A32" s="25">
        <v>43304</v>
      </c>
      <c r="B32" s="10"/>
      <c r="C32" s="10"/>
      <c r="D32" s="31"/>
      <c r="E32" s="31"/>
      <c r="F32" s="34"/>
      <c r="G32" s="32"/>
      <c r="H32" s="32"/>
      <c r="I32" s="32"/>
      <c r="J32" s="12"/>
      <c r="K32" s="19"/>
      <c r="L32" s="19"/>
      <c r="M32" s="19"/>
      <c r="N32" s="19"/>
      <c r="O32" s="19"/>
      <c r="P32" s="19"/>
      <c r="Q32" s="19">
        <v>990</v>
      </c>
      <c r="R32" s="19"/>
      <c r="S32" s="19"/>
      <c r="T32" s="19"/>
      <c r="U32" s="33"/>
      <c r="V32" s="19"/>
      <c r="W32" s="19"/>
    </row>
    <row r="33" spans="1:23" x14ac:dyDescent="0.25">
      <c r="A33" s="25">
        <v>43305</v>
      </c>
      <c r="B33" s="10"/>
      <c r="C33" s="10"/>
      <c r="D33" s="31"/>
      <c r="E33" s="31"/>
      <c r="F33" s="34"/>
      <c r="G33" s="32"/>
      <c r="H33" s="32"/>
      <c r="I33" s="32"/>
      <c r="J33" s="12"/>
      <c r="K33" s="19"/>
      <c r="L33" s="19"/>
      <c r="M33" s="19">
        <v>16.600000000000001</v>
      </c>
      <c r="N33" s="38"/>
      <c r="O33" s="19"/>
      <c r="P33" s="19"/>
      <c r="Q33" s="19"/>
      <c r="R33" s="19"/>
      <c r="S33" s="19"/>
      <c r="T33" s="19"/>
      <c r="U33" s="33"/>
      <c r="V33" s="19"/>
      <c r="W33" s="19"/>
    </row>
    <row r="34" spans="1:23" x14ac:dyDescent="0.25">
      <c r="A34" s="25">
        <v>43305</v>
      </c>
      <c r="B34" s="10"/>
      <c r="C34" s="35"/>
      <c r="E34" s="31"/>
      <c r="F34" s="34"/>
      <c r="G34" s="10">
        <v>3045</v>
      </c>
      <c r="H34" s="32"/>
      <c r="I34" s="32"/>
      <c r="J34" s="12"/>
      <c r="K34" s="19"/>
      <c r="L34" s="19"/>
      <c r="M34" s="19"/>
      <c r="N34" s="38"/>
      <c r="O34" s="19"/>
      <c r="P34" s="19"/>
      <c r="Q34" s="19"/>
      <c r="R34" s="19"/>
      <c r="S34" s="19"/>
      <c r="T34" s="19"/>
      <c r="U34" s="26"/>
      <c r="V34" s="19"/>
      <c r="W34" s="19"/>
    </row>
    <row r="35" spans="1:23" x14ac:dyDescent="0.25">
      <c r="A35" s="25">
        <v>43307</v>
      </c>
      <c r="B35" s="10"/>
      <c r="C35" s="10"/>
      <c r="D35" s="31"/>
      <c r="E35" s="31"/>
      <c r="F35" s="34"/>
      <c r="G35" s="32"/>
      <c r="H35" s="32"/>
      <c r="I35" s="32"/>
      <c r="J35" s="12"/>
      <c r="K35" s="19">
        <v>140</v>
      </c>
      <c r="M35" s="33"/>
      <c r="N35" s="38"/>
      <c r="O35" s="19"/>
      <c r="P35" s="19"/>
      <c r="Q35" s="19"/>
      <c r="R35" s="19"/>
      <c r="S35" s="19"/>
      <c r="T35" s="19"/>
      <c r="U35" s="19"/>
      <c r="V35" s="19"/>
      <c r="W35" s="19"/>
    </row>
    <row r="36" spans="1:23" x14ac:dyDescent="0.25">
      <c r="A36" s="25">
        <v>43308</v>
      </c>
      <c r="B36" s="10"/>
      <c r="C36" s="10"/>
      <c r="D36" s="10"/>
      <c r="E36" s="10"/>
      <c r="G36" s="10"/>
      <c r="H36" s="10"/>
      <c r="I36" s="10"/>
      <c r="J36" s="12"/>
      <c r="K36" s="19"/>
      <c r="L36" s="37"/>
      <c r="M36" s="36">
        <v>340</v>
      </c>
      <c r="N36" s="38"/>
      <c r="O36" s="19"/>
      <c r="P36" s="19"/>
      <c r="Q36" s="19"/>
      <c r="R36" s="19"/>
      <c r="S36" s="19"/>
      <c r="T36" s="19"/>
      <c r="U36" s="19"/>
      <c r="V36" s="19"/>
      <c r="W36" s="19"/>
    </row>
    <row r="37" spans="1:23" x14ac:dyDescent="0.25">
      <c r="A37" s="25">
        <v>43311</v>
      </c>
      <c r="B37" s="10"/>
      <c r="D37" s="35"/>
      <c r="E37" s="10"/>
      <c r="F37" s="10"/>
      <c r="G37" s="10">
        <v>2835</v>
      </c>
      <c r="H37" s="10"/>
      <c r="I37" s="39"/>
      <c r="J37" s="12"/>
      <c r="K37" s="19"/>
      <c r="L37" s="19"/>
      <c r="M37" s="33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x14ac:dyDescent="0.25">
      <c r="A38" s="25">
        <v>43311</v>
      </c>
      <c r="B38" s="33"/>
      <c r="C38" s="10"/>
      <c r="D38" s="10"/>
      <c r="E38" s="10"/>
      <c r="F38" s="10"/>
      <c r="G38" s="39"/>
      <c r="H38" s="39"/>
      <c r="I38" s="39"/>
      <c r="J38" s="12">
        <v>900</v>
      </c>
      <c r="K38" s="19"/>
      <c r="L38" s="19">
        <v>900</v>
      </c>
      <c r="M38" s="26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x14ac:dyDescent="0.25">
      <c r="A39" s="25">
        <v>43312</v>
      </c>
      <c r="B39" s="10"/>
      <c r="C39" s="10"/>
      <c r="D39" s="10"/>
      <c r="E39" s="10"/>
      <c r="F39" s="10"/>
      <c r="G39" s="39"/>
      <c r="H39" s="39"/>
      <c r="I39" s="39"/>
      <c r="J39" s="12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>
        <v>2.5</v>
      </c>
      <c r="V39" s="19"/>
      <c r="W39" s="19"/>
    </row>
    <row r="40" spans="1:23" x14ac:dyDescent="0.25">
      <c r="A40" s="25">
        <v>43313</v>
      </c>
      <c r="B40" s="10"/>
      <c r="C40" s="10"/>
      <c r="D40" s="10"/>
      <c r="E40" s="10"/>
      <c r="F40" s="10">
        <v>60</v>
      </c>
      <c r="G40" s="39"/>
      <c r="H40" s="39"/>
      <c r="I40" s="39"/>
      <c r="J40" s="12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A41" s="25">
        <v>43314</v>
      </c>
      <c r="B41" s="33"/>
      <c r="C41" s="35"/>
      <c r="E41" s="10"/>
      <c r="F41" s="10"/>
      <c r="G41" s="10">
        <v>2100</v>
      </c>
      <c r="H41" s="10"/>
      <c r="I41" s="39"/>
      <c r="J41" s="12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33"/>
      <c r="V41" s="26"/>
      <c r="W41" s="19"/>
    </row>
    <row r="42" spans="1:23" x14ac:dyDescent="0.25">
      <c r="A42" s="25">
        <v>42950</v>
      </c>
      <c r="B42" s="10"/>
      <c r="C42" s="10">
        <v>270</v>
      </c>
      <c r="D42" s="10"/>
      <c r="E42" s="10"/>
      <c r="F42" s="10"/>
      <c r="G42" s="39"/>
      <c r="H42" s="39"/>
      <c r="I42" s="39"/>
      <c r="J42" s="12"/>
      <c r="K42" s="19"/>
      <c r="L42" s="19"/>
      <c r="M42" s="40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25">
        <v>43318</v>
      </c>
      <c r="B43" s="10"/>
      <c r="C43" s="10"/>
      <c r="D43" s="10"/>
      <c r="E43" s="10"/>
      <c r="F43" s="10"/>
      <c r="G43" s="39"/>
      <c r="H43" s="39"/>
      <c r="I43" s="39">
        <v>0.13</v>
      </c>
      <c r="J43" s="12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x14ac:dyDescent="0.25">
      <c r="A44" s="25">
        <v>43318</v>
      </c>
      <c r="B44" s="39"/>
      <c r="C44" s="39"/>
      <c r="D44" s="39"/>
      <c r="E44" s="39"/>
      <c r="F44" s="39"/>
      <c r="G44" s="39"/>
      <c r="H44" s="39"/>
      <c r="I44" s="39">
        <v>0.18</v>
      </c>
      <c r="J44" s="41"/>
      <c r="K44" s="42"/>
      <c r="L44" s="42"/>
      <c r="M44" s="43"/>
      <c r="N44" s="42"/>
      <c r="O44" s="42"/>
      <c r="P44" s="42"/>
      <c r="Q44" s="42"/>
      <c r="R44" s="42"/>
      <c r="S44" s="42"/>
      <c r="T44" s="42"/>
      <c r="U44" s="42"/>
      <c r="V44" s="42"/>
      <c r="W44" s="42"/>
    </row>
    <row r="45" spans="1:23" x14ac:dyDescent="0.25">
      <c r="A45" s="25">
        <v>43319</v>
      </c>
      <c r="B45" s="39"/>
      <c r="C45" s="39"/>
      <c r="D45" s="39"/>
      <c r="E45" s="39"/>
      <c r="F45" s="39">
        <v>60</v>
      </c>
      <c r="G45" s="39"/>
      <c r="H45" s="39"/>
      <c r="I45" s="39"/>
      <c r="J45" s="17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</row>
    <row r="46" spans="1:23" x14ac:dyDescent="0.25">
      <c r="A46" s="25">
        <v>43319</v>
      </c>
      <c r="B46" s="39"/>
      <c r="C46" s="39"/>
      <c r="D46" s="39"/>
      <c r="E46" s="39"/>
      <c r="F46" s="39">
        <v>60</v>
      </c>
      <c r="G46" s="39"/>
      <c r="H46" s="39"/>
      <c r="I46" s="39"/>
      <c r="J46" s="17"/>
      <c r="K46" s="42"/>
      <c r="L46" s="42"/>
      <c r="M46" s="29"/>
      <c r="N46" s="42"/>
      <c r="O46" s="42"/>
      <c r="P46" s="42"/>
      <c r="Q46" s="42"/>
      <c r="R46" s="42"/>
      <c r="S46" s="42"/>
      <c r="T46" s="42"/>
      <c r="U46" s="42"/>
      <c r="V46" s="42"/>
      <c r="W46" s="42"/>
    </row>
    <row r="47" spans="1:23" x14ac:dyDescent="0.25">
      <c r="A47" s="25">
        <v>43320</v>
      </c>
      <c r="B47" s="39"/>
      <c r="C47" s="39"/>
      <c r="D47" s="39"/>
      <c r="E47" s="39"/>
      <c r="F47" s="39">
        <v>60</v>
      </c>
      <c r="G47" s="39"/>
      <c r="H47" s="39"/>
      <c r="I47" s="39"/>
      <c r="J47" s="17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</row>
    <row r="48" spans="1:23" x14ac:dyDescent="0.25">
      <c r="A48" s="25">
        <v>43320</v>
      </c>
      <c r="B48" s="39"/>
      <c r="C48" s="39"/>
      <c r="D48" s="39"/>
      <c r="E48" s="39"/>
      <c r="F48" s="39">
        <v>60</v>
      </c>
      <c r="G48" s="39"/>
      <c r="H48" s="39"/>
      <c r="I48" s="39"/>
      <c r="J48" s="17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</row>
    <row r="49" spans="1:23" x14ac:dyDescent="0.25">
      <c r="A49" s="25">
        <v>43320</v>
      </c>
      <c r="B49" s="39"/>
      <c r="C49" s="39"/>
      <c r="D49" s="39"/>
      <c r="E49" s="39"/>
      <c r="F49" s="39">
        <v>60</v>
      </c>
      <c r="G49" s="39"/>
      <c r="H49" s="39"/>
      <c r="I49" s="39"/>
      <c r="J49" s="17"/>
      <c r="K49" s="42"/>
      <c r="L49" s="42"/>
      <c r="M49" s="44"/>
      <c r="N49" s="42"/>
      <c r="O49" s="42"/>
      <c r="P49" s="42"/>
      <c r="Q49" s="42"/>
      <c r="R49" s="42"/>
      <c r="S49" s="42"/>
      <c r="T49" s="42"/>
      <c r="U49" s="19"/>
      <c r="V49" s="42"/>
      <c r="W49" s="42"/>
    </row>
    <row r="50" spans="1:23" x14ac:dyDescent="0.25">
      <c r="A50" s="25">
        <v>43320</v>
      </c>
      <c r="B50" s="39"/>
      <c r="C50" s="39"/>
      <c r="D50" s="39"/>
      <c r="E50" s="39"/>
      <c r="F50" s="39"/>
      <c r="G50" s="39"/>
      <c r="H50" s="39"/>
      <c r="I50" s="39"/>
      <c r="J50" s="17"/>
      <c r="K50" s="42"/>
      <c r="L50" s="42"/>
      <c r="M50" s="44">
        <v>17.5</v>
      </c>
      <c r="N50" s="42"/>
      <c r="O50" s="42"/>
      <c r="P50" s="42"/>
      <c r="Q50" s="42"/>
      <c r="R50" s="42"/>
      <c r="S50" s="42"/>
      <c r="T50" s="42"/>
      <c r="U50" s="19"/>
      <c r="V50" s="42"/>
      <c r="W50" s="42"/>
    </row>
    <row r="51" spans="1:23" x14ac:dyDescent="0.25">
      <c r="A51" s="25">
        <v>43321</v>
      </c>
      <c r="B51" s="39"/>
      <c r="C51" s="39"/>
      <c r="D51" s="39"/>
      <c r="E51" s="39"/>
      <c r="F51" s="39">
        <v>60</v>
      </c>
      <c r="G51" s="39"/>
      <c r="H51" s="39"/>
      <c r="I51" s="39"/>
      <c r="J51" s="17"/>
      <c r="K51" s="42"/>
      <c r="L51" s="42"/>
      <c r="M51" s="29"/>
      <c r="N51" s="42"/>
      <c r="O51" s="42"/>
      <c r="P51" s="42"/>
      <c r="Q51" s="42"/>
      <c r="R51" s="42"/>
      <c r="S51" s="42"/>
      <c r="T51" s="42"/>
      <c r="U51" s="19"/>
      <c r="V51" s="42"/>
      <c r="W51" s="42"/>
    </row>
    <row r="52" spans="1:23" x14ac:dyDescent="0.25">
      <c r="A52" s="25">
        <v>43321</v>
      </c>
      <c r="B52" s="39"/>
      <c r="C52" s="35"/>
      <c r="E52" s="39"/>
      <c r="F52" s="39"/>
      <c r="G52" s="10">
        <v>3220</v>
      </c>
      <c r="H52" s="10"/>
      <c r="I52" s="39"/>
      <c r="J52" s="17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19"/>
      <c r="V52" s="42"/>
      <c r="W52" s="42"/>
    </row>
    <row r="53" spans="1:23" x14ac:dyDescent="0.25">
      <c r="A53" s="25">
        <v>43325</v>
      </c>
      <c r="B53" s="39"/>
      <c r="C53" s="39"/>
      <c r="D53" s="39"/>
      <c r="E53" s="39">
        <v>5436.86</v>
      </c>
      <c r="F53" s="39"/>
      <c r="G53" s="39"/>
      <c r="H53" s="39"/>
      <c r="I53" s="39"/>
      <c r="J53" s="45"/>
      <c r="K53" s="42"/>
      <c r="L53" s="42"/>
      <c r="M53" s="42"/>
      <c r="N53" s="42"/>
      <c r="O53" s="19"/>
      <c r="P53" s="42"/>
      <c r="Q53" s="42"/>
      <c r="R53" s="42"/>
      <c r="S53" s="42"/>
      <c r="T53" s="42"/>
      <c r="U53" s="19"/>
      <c r="V53" s="42"/>
      <c r="W53" s="42"/>
    </row>
    <row r="54" spans="1:23" x14ac:dyDescent="0.25">
      <c r="A54" s="25">
        <v>43325</v>
      </c>
      <c r="B54" s="39"/>
      <c r="C54" s="39"/>
      <c r="D54" s="39"/>
      <c r="E54" s="39"/>
      <c r="F54" s="39"/>
      <c r="G54" s="39"/>
      <c r="H54" s="39"/>
      <c r="I54" s="39"/>
      <c r="J54" s="41"/>
      <c r="K54" s="42"/>
      <c r="L54" s="42"/>
      <c r="M54" s="44">
        <v>20.399999999999999</v>
      </c>
      <c r="N54" s="42"/>
      <c r="O54" s="19"/>
      <c r="P54" s="42"/>
      <c r="Q54" s="42"/>
      <c r="R54" s="42"/>
      <c r="S54" s="42"/>
      <c r="T54" s="42"/>
      <c r="U54" s="42"/>
      <c r="V54" s="42"/>
      <c r="W54" s="42"/>
    </row>
    <row r="55" spans="1:23" x14ac:dyDescent="0.25">
      <c r="A55" s="25">
        <v>43328</v>
      </c>
      <c r="B55" s="39"/>
      <c r="C55" s="39"/>
      <c r="D55" s="39"/>
      <c r="E55" s="39"/>
      <c r="F55" s="39"/>
      <c r="G55" s="39"/>
      <c r="H55" s="39"/>
      <c r="I55" s="39"/>
      <c r="J55" s="41"/>
      <c r="K55" s="42"/>
      <c r="L55" s="42"/>
      <c r="M55" s="42"/>
      <c r="N55" s="42"/>
      <c r="O55" s="42"/>
      <c r="P55" s="42"/>
      <c r="Q55" s="19">
        <v>388</v>
      </c>
      <c r="R55" s="42"/>
      <c r="S55" s="42"/>
      <c r="T55" s="42"/>
      <c r="U55" s="42"/>
      <c r="V55" s="42"/>
      <c r="W55" s="42"/>
    </row>
    <row r="56" spans="1:23" x14ac:dyDescent="0.25">
      <c r="A56" s="25">
        <v>43332</v>
      </c>
      <c r="B56" s="39"/>
      <c r="C56" s="35"/>
      <c r="E56" s="39"/>
      <c r="F56" s="39"/>
      <c r="G56" s="39">
        <v>1750</v>
      </c>
      <c r="H56" s="39"/>
      <c r="I56" s="39"/>
      <c r="J56" s="41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</row>
    <row r="57" spans="1:23" x14ac:dyDescent="0.25">
      <c r="A57" s="25">
        <v>43333</v>
      </c>
      <c r="B57" s="39"/>
      <c r="C57" s="39"/>
      <c r="D57" s="39"/>
      <c r="E57" s="39"/>
      <c r="F57" s="39"/>
      <c r="G57" s="39"/>
      <c r="H57" s="39"/>
      <c r="I57" s="39">
        <v>112.77</v>
      </c>
      <c r="J57" s="41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</row>
    <row r="58" spans="1:23" x14ac:dyDescent="0.25">
      <c r="A58" s="25">
        <v>43336</v>
      </c>
      <c r="B58" s="39"/>
      <c r="C58" s="39"/>
      <c r="D58" s="39"/>
      <c r="E58" s="39"/>
      <c r="F58" s="39"/>
      <c r="G58" s="39"/>
      <c r="H58" s="39"/>
      <c r="I58" s="39"/>
      <c r="J58" s="41"/>
      <c r="K58" s="42"/>
      <c r="L58" s="42"/>
      <c r="M58" s="42">
        <v>146.74</v>
      </c>
      <c r="N58" s="42"/>
      <c r="O58" s="42"/>
      <c r="P58" s="42"/>
      <c r="Q58" s="42"/>
      <c r="R58" s="42"/>
      <c r="S58" s="42"/>
      <c r="T58" s="42"/>
      <c r="U58" s="42"/>
      <c r="V58" s="42"/>
      <c r="W58" s="42"/>
    </row>
    <row r="59" spans="1:23" x14ac:dyDescent="0.25">
      <c r="A59" s="25">
        <v>43336</v>
      </c>
      <c r="B59" s="39"/>
      <c r="C59" s="39"/>
      <c r="D59" s="39"/>
      <c r="E59" s="39"/>
      <c r="F59" s="39"/>
      <c r="G59" s="39"/>
      <c r="H59" s="39"/>
      <c r="I59" s="39"/>
      <c r="J59" s="41"/>
      <c r="K59" s="42"/>
      <c r="L59" s="42"/>
      <c r="M59" s="42">
        <v>167.1</v>
      </c>
      <c r="N59" s="42"/>
      <c r="O59" s="42"/>
      <c r="P59" s="42"/>
      <c r="Q59" s="42"/>
      <c r="R59" s="42"/>
      <c r="S59" s="42"/>
      <c r="T59" s="42"/>
      <c r="U59" s="42"/>
      <c r="V59" s="42"/>
      <c r="W59" s="42"/>
    </row>
    <row r="60" spans="1:23" x14ac:dyDescent="0.25">
      <c r="A60" s="25">
        <v>43336</v>
      </c>
      <c r="B60" s="39"/>
      <c r="C60" s="39"/>
      <c r="D60" s="39"/>
      <c r="E60" s="39"/>
      <c r="F60" s="39"/>
      <c r="G60" s="39"/>
      <c r="H60" s="39"/>
      <c r="I60" s="39"/>
      <c r="J60" s="41"/>
      <c r="K60" s="42"/>
      <c r="L60" s="42"/>
      <c r="M60" s="44">
        <v>1386.2</v>
      </c>
      <c r="N60" s="42"/>
      <c r="O60" s="19"/>
      <c r="P60" s="42"/>
      <c r="Q60" s="42"/>
      <c r="R60" s="42"/>
      <c r="S60" s="42"/>
      <c r="T60" s="42"/>
      <c r="U60" s="19"/>
      <c r="V60" s="42"/>
      <c r="W60" s="42"/>
    </row>
    <row r="61" spans="1:23" x14ac:dyDescent="0.25">
      <c r="A61" s="25">
        <v>43336</v>
      </c>
      <c r="B61" s="39"/>
      <c r="C61" s="39"/>
      <c r="D61" s="39"/>
      <c r="E61" s="39"/>
      <c r="F61" s="10"/>
      <c r="G61" s="39"/>
      <c r="H61" s="39"/>
      <c r="I61" s="39"/>
      <c r="J61" s="41"/>
      <c r="K61" s="42"/>
      <c r="L61" s="42"/>
      <c r="M61" s="42">
        <v>91</v>
      </c>
      <c r="N61" s="42"/>
      <c r="O61" s="42"/>
      <c r="P61" s="42"/>
      <c r="Q61" s="42"/>
      <c r="R61" s="42"/>
      <c r="S61" s="42"/>
      <c r="T61" s="42"/>
      <c r="U61" s="19"/>
      <c r="V61" s="42"/>
      <c r="W61" s="42"/>
    </row>
    <row r="62" spans="1:23" x14ac:dyDescent="0.25">
      <c r="A62" s="25">
        <v>43336</v>
      </c>
      <c r="B62" s="39"/>
      <c r="C62" s="39"/>
      <c r="D62" s="39"/>
      <c r="E62" s="39"/>
      <c r="F62" s="10"/>
      <c r="G62" s="39"/>
      <c r="H62" s="39"/>
      <c r="I62" s="39"/>
      <c r="J62" s="41"/>
      <c r="K62" s="42"/>
      <c r="L62" s="42"/>
      <c r="M62" s="42">
        <v>286.7</v>
      </c>
      <c r="N62" s="42"/>
      <c r="O62" s="42"/>
      <c r="P62" s="42"/>
      <c r="Q62" s="42"/>
      <c r="R62" s="42"/>
      <c r="S62" s="42"/>
      <c r="T62" s="42"/>
      <c r="U62" s="19"/>
      <c r="V62" s="42"/>
      <c r="W62" s="42"/>
    </row>
    <row r="63" spans="1:23" x14ac:dyDescent="0.25">
      <c r="A63" s="25">
        <v>43336</v>
      </c>
      <c r="B63" s="39"/>
      <c r="C63" s="39"/>
      <c r="D63" s="39"/>
      <c r="E63" s="39"/>
      <c r="F63" s="10"/>
      <c r="G63" s="39"/>
      <c r="H63" s="39"/>
      <c r="I63" s="39"/>
      <c r="J63" s="41"/>
      <c r="K63" s="42"/>
      <c r="L63" s="42"/>
      <c r="M63" s="42">
        <v>259.8</v>
      </c>
      <c r="N63" s="42"/>
      <c r="O63" s="42"/>
      <c r="P63" s="42"/>
      <c r="Q63" s="42"/>
      <c r="R63" s="42"/>
      <c r="S63" s="42"/>
      <c r="T63" s="42"/>
      <c r="U63" s="19"/>
      <c r="V63" s="42"/>
      <c r="W63" s="42"/>
    </row>
    <row r="64" spans="1:23" x14ac:dyDescent="0.25">
      <c r="A64" s="25">
        <v>43336</v>
      </c>
      <c r="B64" s="39"/>
      <c r="C64" s="39"/>
      <c r="D64" s="39"/>
      <c r="E64" s="39"/>
      <c r="F64" s="10"/>
      <c r="G64" s="39"/>
      <c r="H64" s="39"/>
      <c r="I64" s="39"/>
      <c r="J64" s="41"/>
      <c r="K64" s="42"/>
      <c r="L64" s="42"/>
      <c r="M64" s="42">
        <v>330.5</v>
      </c>
      <c r="N64" s="42"/>
      <c r="O64" s="42"/>
      <c r="P64" s="42"/>
      <c r="Q64" s="42"/>
      <c r="R64" s="42"/>
      <c r="S64" s="42"/>
      <c r="T64" s="42"/>
      <c r="U64" s="19"/>
      <c r="V64" s="42"/>
      <c r="W64" s="42"/>
    </row>
    <row r="65" spans="1:23" x14ac:dyDescent="0.25">
      <c r="A65" s="25">
        <v>43336</v>
      </c>
      <c r="B65" s="39"/>
      <c r="C65" s="39"/>
      <c r="D65" s="39"/>
      <c r="E65" s="39"/>
      <c r="F65" s="39"/>
      <c r="G65" s="39"/>
      <c r="H65" s="39"/>
      <c r="I65" s="39"/>
      <c r="J65" s="41"/>
      <c r="K65" s="42"/>
      <c r="L65" s="42"/>
      <c r="M65" s="42">
        <v>336.8</v>
      </c>
      <c r="N65" s="42"/>
      <c r="O65" s="42"/>
      <c r="P65" s="42"/>
      <c r="Q65" s="42"/>
      <c r="R65" s="42"/>
      <c r="S65" s="42"/>
      <c r="T65" s="42"/>
      <c r="U65" s="19"/>
      <c r="V65" s="42"/>
      <c r="W65" s="42"/>
    </row>
    <row r="66" spans="1:23" x14ac:dyDescent="0.25">
      <c r="A66" s="25">
        <v>43336</v>
      </c>
      <c r="B66" s="6"/>
      <c r="C66" s="39"/>
      <c r="D66" s="39"/>
      <c r="E66" s="39"/>
      <c r="F66" s="10"/>
      <c r="G66" s="39"/>
      <c r="H66" s="39"/>
      <c r="I66" s="39"/>
      <c r="J66" s="12"/>
      <c r="K66" s="46"/>
      <c r="L66" s="46"/>
      <c r="M66" s="44">
        <v>1632.4</v>
      </c>
      <c r="N66" s="46"/>
      <c r="O66" s="19"/>
      <c r="P66" s="46"/>
      <c r="Q66" s="46"/>
      <c r="R66" s="46"/>
      <c r="S66" s="46"/>
      <c r="T66" s="46"/>
      <c r="U66" s="46"/>
      <c r="V66" s="46"/>
      <c r="W66" s="46"/>
    </row>
    <row r="67" spans="1:23" x14ac:dyDescent="0.25">
      <c r="A67" s="25">
        <v>43336</v>
      </c>
      <c r="B67" s="44"/>
      <c r="C67" s="39"/>
      <c r="D67" s="39"/>
      <c r="E67" s="39"/>
      <c r="F67" s="10"/>
      <c r="G67" s="39"/>
      <c r="H67" s="39"/>
      <c r="I67" s="39"/>
      <c r="J67" s="12"/>
      <c r="K67" s="46"/>
      <c r="L67" s="46"/>
      <c r="M67" s="44">
        <v>1245.4000000000001</v>
      </c>
      <c r="N67" s="46"/>
      <c r="O67" s="19"/>
      <c r="P67" s="46"/>
      <c r="Q67" s="46"/>
      <c r="R67" s="46"/>
      <c r="S67" s="46"/>
      <c r="T67" s="46"/>
      <c r="U67" s="46"/>
      <c r="V67" s="46"/>
      <c r="W67" s="46"/>
    </row>
    <row r="68" spans="1:23" x14ac:dyDescent="0.25">
      <c r="A68" s="25">
        <v>43336</v>
      </c>
      <c r="B68" s="6"/>
      <c r="C68" s="39"/>
      <c r="D68" s="39"/>
      <c r="E68" s="39"/>
      <c r="F68" s="10"/>
      <c r="G68" s="39"/>
      <c r="H68" s="39"/>
      <c r="I68" s="39"/>
      <c r="J68" s="12"/>
      <c r="K68" s="46"/>
      <c r="L68" s="46"/>
      <c r="M68" s="42">
        <v>379.8</v>
      </c>
      <c r="N68" s="46"/>
      <c r="O68" s="19"/>
      <c r="P68" s="46"/>
      <c r="Q68" s="46"/>
      <c r="R68" s="46"/>
      <c r="S68" s="46"/>
      <c r="T68" s="46"/>
      <c r="U68" s="19"/>
      <c r="V68" s="46"/>
      <c r="W68" s="46"/>
    </row>
    <row r="69" spans="1:23" x14ac:dyDescent="0.25">
      <c r="A69" s="25">
        <v>43336</v>
      </c>
      <c r="B69" s="6"/>
      <c r="C69" s="39"/>
      <c r="D69" s="39"/>
      <c r="E69" s="39"/>
      <c r="F69" s="10"/>
      <c r="G69" s="39"/>
      <c r="H69" s="39"/>
      <c r="I69" s="39"/>
      <c r="J69" s="12"/>
      <c r="K69" s="46"/>
      <c r="L69" s="46"/>
      <c r="M69" s="44">
        <v>2043.2</v>
      </c>
      <c r="N69" s="46"/>
      <c r="O69" s="19"/>
      <c r="P69" s="46"/>
      <c r="Q69" s="46"/>
      <c r="R69" s="46"/>
      <c r="S69" s="46"/>
      <c r="T69" s="46"/>
      <c r="U69" s="46"/>
      <c r="V69" s="46"/>
      <c r="W69" s="46"/>
    </row>
    <row r="70" spans="1:23" x14ac:dyDescent="0.25">
      <c r="A70" s="25">
        <v>43336</v>
      </c>
      <c r="B70" s="6"/>
      <c r="C70" s="39"/>
      <c r="D70" s="39"/>
      <c r="E70" s="39"/>
      <c r="F70" s="10"/>
      <c r="G70" s="39"/>
      <c r="H70" s="39"/>
      <c r="I70" s="39"/>
      <c r="J70" s="12"/>
      <c r="K70" s="46"/>
      <c r="L70" s="46"/>
      <c r="M70" s="46"/>
      <c r="N70" s="46"/>
      <c r="O70" s="19"/>
      <c r="P70" s="46"/>
      <c r="Q70" s="46"/>
      <c r="R70" s="46"/>
      <c r="S70" s="46"/>
      <c r="T70" s="46"/>
      <c r="U70" s="46"/>
      <c r="V70" s="46"/>
      <c r="W70" s="46">
        <v>30</v>
      </c>
    </row>
    <row r="71" spans="1:23" x14ac:dyDescent="0.25">
      <c r="A71" s="25">
        <v>43336</v>
      </c>
      <c r="B71" s="6"/>
      <c r="C71" s="39"/>
      <c r="D71" s="39"/>
      <c r="E71" s="39"/>
      <c r="F71" s="10"/>
      <c r="G71" s="39"/>
      <c r="H71" s="39"/>
      <c r="I71" s="39"/>
      <c r="J71" s="12"/>
      <c r="K71" s="46"/>
      <c r="L71" s="46"/>
      <c r="M71" s="46"/>
      <c r="N71" s="46"/>
      <c r="O71" s="19"/>
      <c r="P71" s="46"/>
      <c r="Q71" s="46"/>
      <c r="R71" s="46"/>
      <c r="S71" s="46"/>
      <c r="T71" s="46"/>
      <c r="U71" s="19"/>
      <c r="V71" s="46"/>
      <c r="W71" s="46">
        <v>30</v>
      </c>
    </row>
    <row r="72" spans="1:23" x14ac:dyDescent="0.25">
      <c r="A72" s="25">
        <v>43340</v>
      </c>
      <c r="B72" s="6"/>
      <c r="C72" s="35"/>
      <c r="D72" s="35"/>
      <c r="E72" s="39"/>
      <c r="F72" s="10"/>
      <c r="G72" s="39">
        <v>3780</v>
      </c>
      <c r="H72" s="39"/>
      <c r="I72" s="39"/>
      <c r="J72" s="12"/>
      <c r="K72" s="46"/>
      <c r="L72" s="46"/>
      <c r="M72" s="46"/>
      <c r="N72" s="46"/>
      <c r="O72" s="19"/>
      <c r="P72" s="46"/>
      <c r="Q72" s="46"/>
      <c r="R72" s="46"/>
      <c r="S72" s="46"/>
      <c r="T72" s="46"/>
      <c r="U72" s="19"/>
      <c r="V72" s="46"/>
      <c r="W72" s="46"/>
    </row>
    <row r="73" spans="1:23" x14ac:dyDescent="0.25">
      <c r="A73" s="25">
        <v>43342</v>
      </c>
      <c r="B73" s="6"/>
      <c r="C73" s="35"/>
      <c r="D73" s="35"/>
      <c r="E73" s="39"/>
      <c r="F73" s="10"/>
      <c r="G73" s="39">
        <v>4550</v>
      </c>
      <c r="H73" s="39"/>
      <c r="I73" s="39"/>
      <c r="J73" s="12"/>
      <c r="K73" s="46"/>
      <c r="L73" s="46"/>
      <c r="M73" s="46"/>
      <c r="N73" s="46"/>
      <c r="O73" s="19"/>
      <c r="P73" s="46"/>
      <c r="Q73" s="46"/>
      <c r="R73" s="46"/>
      <c r="S73" s="46"/>
      <c r="T73" s="46"/>
      <c r="U73" s="19"/>
      <c r="V73" s="46"/>
      <c r="W73" s="46"/>
    </row>
    <row r="74" spans="1:23" x14ac:dyDescent="0.25">
      <c r="A74" s="25">
        <v>43343</v>
      </c>
      <c r="B74" s="6"/>
      <c r="C74" s="39"/>
      <c r="D74" s="39"/>
      <c r="E74" s="39"/>
      <c r="F74" s="10"/>
      <c r="G74" s="39"/>
      <c r="H74" s="39"/>
      <c r="I74" s="39"/>
      <c r="J74" s="12"/>
      <c r="K74" s="46"/>
      <c r="L74" s="46"/>
      <c r="M74" s="46"/>
      <c r="N74" s="46"/>
      <c r="O74" s="19"/>
      <c r="P74" s="46"/>
      <c r="Q74" s="46"/>
      <c r="R74" s="46"/>
      <c r="S74" s="46"/>
      <c r="T74" s="46"/>
      <c r="U74" s="19">
        <v>2.5</v>
      </c>
      <c r="V74" s="46"/>
      <c r="W74" s="46"/>
    </row>
    <row r="75" spans="1:23" x14ac:dyDescent="0.25">
      <c r="A75" s="25">
        <v>43347</v>
      </c>
      <c r="B75" s="6"/>
      <c r="C75" s="39"/>
      <c r="D75" s="39"/>
      <c r="E75" s="39"/>
      <c r="F75" s="10"/>
      <c r="G75" s="39"/>
      <c r="H75" s="39"/>
      <c r="I75" s="39"/>
      <c r="J75" s="12"/>
      <c r="K75" s="46"/>
      <c r="L75" s="46"/>
      <c r="M75" s="9">
        <v>25</v>
      </c>
      <c r="N75" s="46"/>
      <c r="O75" s="19"/>
      <c r="P75" s="46"/>
      <c r="Q75" s="46"/>
      <c r="R75" s="46"/>
      <c r="S75" s="46"/>
      <c r="T75" s="46"/>
      <c r="U75" s="46"/>
      <c r="V75" s="46"/>
      <c r="W75" s="46"/>
    </row>
    <row r="76" spans="1:23" x14ac:dyDescent="0.25">
      <c r="A76" s="25">
        <v>43347</v>
      </c>
      <c r="B76" s="6"/>
      <c r="C76" s="39"/>
      <c r="D76" s="39"/>
      <c r="E76" s="39"/>
      <c r="F76" s="10"/>
      <c r="G76" s="39"/>
      <c r="H76" s="39"/>
      <c r="I76" s="39"/>
      <c r="J76" s="12"/>
      <c r="K76" s="46"/>
      <c r="L76" s="46"/>
      <c r="M76" s="36">
        <v>390</v>
      </c>
      <c r="N76" s="46"/>
      <c r="O76" s="19"/>
      <c r="P76" s="46"/>
      <c r="Q76" s="46"/>
      <c r="R76" s="46"/>
      <c r="S76" s="46"/>
      <c r="T76" s="46"/>
      <c r="U76" s="46"/>
      <c r="V76" s="46"/>
      <c r="W76" s="46"/>
    </row>
    <row r="77" spans="1:23" x14ac:dyDescent="0.25">
      <c r="A77" s="25">
        <v>43348</v>
      </c>
      <c r="B77" s="6"/>
      <c r="C77" s="35"/>
      <c r="E77" s="39"/>
      <c r="F77" s="10"/>
      <c r="G77" s="39">
        <v>4725</v>
      </c>
      <c r="H77" s="39"/>
      <c r="I77" s="39"/>
      <c r="J77" s="12"/>
      <c r="K77" s="46"/>
      <c r="L77" s="46"/>
      <c r="M77" s="36"/>
      <c r="N77" s="46"/>
      <c r="O77" s="19"/>
      <c r="P77" s="46"/>
      <c r="Q77" s="46"/>
      <c r="R77" s="46"/>
      <c r="S77" s="46"/>
      <c r="T77" s="46"/>
      <c r="U77" s="46"/>
      <c r="V77" s="46"/>
      <c r="W77" s="46"/>
    </row>
    <row r="78" spans="1:23" x14ac:dyDescent="0.25">
      <c r="A78" s="25">
        <v>43349</v>
      </c>
      <c r="B78" s="44"/>
      <c r="C78" s="39"/>
      <c r="D78" s="39"/>
      <c r="E78" s="39"/>
      <c r="F78" s="39"/>
      <c r="G78" s="39"/>
      <c r="H78" s="39"/>
      <c r="I78" s="39"/>
      <c r="J78" s="12">
        <v>250</v>
      </c>
      <c r="K78" s="46"/>
      <c r="L78" s="46"/>
      <c r="M78" s="46"/>
      <c r="N78" s="46"/>
      <c r="O78" s="19">
        <v>250</v>
      </c>
      <c r="P78" s="46"/>
      <c r="Q78" s="46"/>
      <c r="R78" s="46"/>
      <c r="S78" s="46"/>
      <c r="T78" s="46"/>
      <c r="U78" s="42"/>
      <c r="V78" s="46"/>
      <c r="W78" s="46"/>
    </row>
    <row r="79" spans="1:23" x14ac:dyDescent="0.25">
      <c r="A79" s="25">
        <v>43350</v>
      </c>
      <c r="B79" s="6"/>
      <c r="C79" s="39"/>
      <c r="D79" s="39"/>
      <c r="E79" s="39"/>
      <c r="F79" s="39"/>
      <c r="G79" s="39"/>
      <c r="H79" s="39"/>
      <c r="I79" s="39"/>
      <c r="J79" s="12"/>
      <c r="K79" s="46"/>
      <c r="L79" s="46"/>
      <c r="M79" s="46">
        <v>8.8000000000000007</v>
      </c>
      <c r="N79" s="46"/>
      <c r="O79" s="19"/>
      <c r="P79" s="46"/>
      <c r="Q79" s="46"/>
      <c r="R79" s="46"/>
      <c r="S79" s="46"/>
      <c r="T79" s="46"/>
      <c r="U79" s="42"/>
      <c r="V79" s="46"/>
      <c r="W79" s="46"/>
    </row>
    <row r="80" spans="1:23" x14ac:dyDescent="0.25">
      <c r="A80" s="25">
        <v>43356</v>
      </c>
      <c r="B80" s="6"/>
      <c r="C80" s="35"/>
      <c r="E80" s="39"/>
      <c r="F80" s="39"/>
      <c r="G80" s="39">
        <v>4585</v>
      </c>
      <c r="H80" s="39"/>
      <c r="I80" s="39"/>
      <c r="J80" s="12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19"/>
      <c r="V80" s="46"/>
      <c r="W80" s="46"/>
    </row>
    <row r="81" spans="1:23" x14ac:dyDescent="0.25">
      <c r="A81" s="25">
        <v>43357</v>
      </c>
      <c r="B81" s="6"/>
      <c r="C81" s="39"/>
      <c r="D81" s="39"/>
      <c r="E81" s="39"/>
      <c r="F81" s="39"/>
      <c r="G81" s="39"/>
      <c r="H81" s="39"/>
      <c r="I81" s="39"/>
      <c r="J81" s="12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>
        <v>30</v>
      </c>
    </row>
    <row r="82" spans="1:23" x14ac:dyDescent="0.25">
      <c r="A82" s="25">
        <v>43360</v>
      </c>
      <c r="B82" s="6"/>
      <c r="C82" s="39"/>
      <c r="D82" s="39"/>
      <c r="E82" s="39"/>
      <c r="F82" s="39"/>
      <c r="G82" s="39"/>
      <c r="H82" s="39"/>
      <c r="I82" s="39"/>
      <c r="J82" s="12">
        <v>650</v>
      </c>
      <c r="K82" s="46"/>
      <c r="L82" s="46"/>
      <c r="M82" s="46"/>
      <c r="N82" s="46"/>
      <c r="O82" s="12">
        <v>650</v>
      </c>
      <c r="P82" s="46"/>
      <c r="Q82" s="46"/>
      <c r="R82" s="46"/>
      <c r="S82" s="46"/>
      <c r="T82" s="46"/>
      <c r="U82" s="46"/>
      <c r="V82" s="46"/>
      <c r="W82" s="46"/>
    </row>
    <row r="83" spans="1:23" x14ac:dyDescent="0.25">
      <c r="A83" s="25">
        <v>43362</v>
      </c>
      <c r="B83" s="6"/>
      <c r="C83" s="35"/>
      <c r="D83" s="35"/>
      <c r="E83" s="39"/>
      <c r="F83" s="39"/>
      <c r="G83" s="39">
        <v>3010</v>
      </c>
      <c r="H83" s="39"/>
      <c r="I83" s="39"/>
      <c r="J83" s="27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19"/>
      <c r="V83" s="46"/>
      <c r="W83" s="46"/>
    </row>
    <row r="84" spans="1:23" x14ac:dyDescent="0.25">
      <c r="A84" s="25">
        <v>43369</v>
      </c>
      <c r="B84" s="6"/>
      <c r="C84" s="35"/>
      <c r="D84" s="35"/>
      <c r="E84" s="39"/>
      <c r="F84" s="39"/>
      <c r="G84" s="39">
        <v>1925</v>
      </c>
      <c r="H84" s="39"/>
      <c r="I84" s="39"/>
      <c r="J84" s="12"/>
      <c r="K84" s="46"/>
      <c r="L84" s="46"/>
      <c r="M84" s="46"/>
      <c r="N84" s="46"/>
      <c r="O84" s="19"/>
      <c r="P84" s="46"/>
      <c r="Q84" s="46"/>
      <c r="R84" s="46"/>
      <c r="S84" s="46"/>
      <c r="T84" s="46"/>
      <c r="U84" s="46"/>
      <c r="V84" s="46"/>
      <c r="W84" s="46"/>
    </row>
    <row r="85" spans="1:23" x14ac:dyDescent="0.25">
      <c r="A85" s="25">
        <v>43371</v>
      </c>
      <c r="B85" s="6"/>
      <c r="C85" s="35"/>
      <c r="D85" s="35"/>
      <c r="E85" s="39"/>
      <c r="F85" s="39"/>
      <c r="H85" s="39">
        <v>2807.25</v>
      </c>
      <c r="I85" s="39"/>
      <c r="J85" s="12"/>
      <c r="K85" s="46"/>
      <c r="L85" s="46"/>
      <c r="M85" s="46"/>
      <c r="N85" s="46"/>
      <c r="O85" s="19"/>
      <c r="P85" s="46"/>
      <c r="Q85" s="46"/>
      <c r="R85" s="46"/>
      <c r="S85" s="46"/>
      <c r="T85" s="46"/>
      <c r="U85" s="19"/>
      <c r="V85" s="46"/>
      <c r="W85" s="46"/>
    </row>
    <row r="86" spans="1:23" x14ac:dyDescent="0.25">
      <c r="A86" s="25">
        <v>43373</v>
      </c>
      <c r="B86" s="6"/>
      <c r="C86" s="39"/>
      <c r="D86" s="39"/>
      <c r="E86" s="39"/>
      <c r="F86" s="39"/>
      <c r="G86" s="39"/>
      <c r="H86" s="39"/>
      <c r="I86" s="39"/>
      <c r="J86" s="12"/>
      <c r="K86" s="46"/>
      <c r="L86" s="46"/>
      <c r="M86" s="46"/>
      <c r="N86" s="46"/>
      <c r="O86" s="19"/>
      <c r="P86" s="46"/>
      <c r="Q86" s="46"/>
      <c r="R86" s="46"/>
      <c r="S86" s="46"/>
      <c r="T86" s="46"/>
      <c r="U86" s="19">
        <v>2.5</v>
      </c>
      <c r="V86" s="46"/>
      <c r="W86" s="46"/>
    </row>
    <row r="87" spans="1:23" x14ac:dyDescent="0.25">
      <c r="A87" s="25">
        <v>43373</v>
      </c>
      <c r="B87" s="6"/>
      <c r="C87" s="39"/>
      <c r="D87" s="39"/>
      <c r="E87" s="39"/>
      <c r="F87" s="39"/>
      <c r="G87" s="39"/>
      <c r="H87" s="39"/>
      <c r="I87" s="39"/>
      <c r="J87" s="12"/>
      <c r="K87" s="46"/>
      <c r="L87" s="46"/>
      <c r="M87" s="46"/>
      <c r="N87" s="46"/>
      <c r="O87" s="19"/>
      <c r="P87" s="46"/>
      <c r="Q87" s="46"/>
      <c r="R87" s="46"/>
      <c r="S87" s="46"/>
      <c r="T87" s="46"/>
      <c r="U87" s="19">
        <v>25.2</v>
      </c>
      <c r="V87" s="46"/>
      <c r="W87" s="46"/>
    </row>
    <row r="88" spans="1:23" x14ac:dyDescent="0.25">
      <c r="A88" s="25">
        <v>43376</v>
      </c>
      <c r="B88" s="6"/>
      <c r="C88" s="39">
        <v>573.29999999999995</v>
      </c>
      <c r="D88" s="39"/>
      <c r="E88" s="39"/>
      <c r="F88" s="39"/>
      <c r="G88" s="39"/>
      <c r="H88" s="39"/>
      <c r="I88" s="39"/>
      <c r="J88" s="12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</row>
    <row r="89" spans="1:23" x14ac:dyDescent="0.25">
      <c r="A89" s="25">
        <v>43377</v>
      </c>
      <c r="B89" s="39"/>
      <c r="C89" s="35"/>
      <c r="E89" s="39"/>
      <c r="F89" s="39"/>
      <c r="G89" s="39">
        <v>2065</v>
      </c>
      <c r="H89" s="39"/>
      <c r="I89" s="39"/>
      <c r="J89" s="41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</row>
    <row r="90" spans="1:23" x14ac:dyDescent="0.25">
      <c r="A90" s="25">
        <v>43378</v>
      </c>
      <c r="B90" s="39"/>
      <c r="C90" s="35"/>
      <c r="D90" s="288">
        <v>6658.61</v>
      </c>
      <c r="E90" s="39"/>
      <c r="F90" s="39"/>
      <c r="G90" s="39"/>
      <c r="H90" s="39"/>
      <c r="I90" s="39"/>
      <c r="J90" s="41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19"/>
      <c r="V90" s="42"/>
      <c r="W90" s="42"/>
    </row>
    <row r="91" spans="1:23" x14ac:dyDescent="0.25">
      <c r="A91" s="25">
        <v>43381</v>
      </c>
      <c r="B91" s="39"/>
      <c r="C91" s="35"/>
      <c r="E91" s="39"/>
      <c r="F91" s="39"/>
      <c r="H91" s="39">
        <v>1320</v>
      </c>
      <c r="I91" s="39"/>
      <c r="J91" s="41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</row>
    <row r="92" spans="1:23" x14ac:dyDescent="0.25">
      <c r="A92" s="25">
        <v>43383</v>
      </c>
      <c r="B92" s="39"/>
      <c r="C92" s="39"/>
      <c r="D92" s="39"/>
      <c r="E92" s="39"/>
      <c r="F92" s="39"/>
      <c r="G92" s="39">
        <v>2275</v>
      </c>
      <c r="H92" s="39"/>
      <c r="I92" s="39"/>
      <c r="J92" s="41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</row>
    <row r="93" spans="1:23" x14ac:dyDescent="0.25">
      <c r="A93" s="25">
        <v>43383</v>
      </c>
      <c r="B93" s="39"/>
      <c r="D93" s="39">
        <v>8493.66</v>
      </c>
      <c r="E93" s="39"/>
      <c r="F93" s="39"/>
      <c r="G93" s="39"/>
      <c r="H93" s="39"/>
      <c r="I93" s="39"/>
      <c r="J93" s="41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</row>
    <row r="94" spans="1:23" x14ac:dyDescent="0.25">
      <c r="A94" s="25">
        <v>43389</v>
      </c>
      <c r="B94" s="39"/>
      <c r="C94" s="39"/>
      <c r="D94" s="39"/>
      <c r="E94" s="39"/>
      <c r="F94" s="39"/>
      <c r="H94" s="39">
        <v>803.25</v>
      </c>
      <c r="I94" s="39"/>
      <c r="J94" s="41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</row>
    <row r="95" spans="1:23" x14ac:dyDescent="0.25">
      <c r="A95" s="25">
        <v>43390</v>
      </c>
      <c r="B95" s="39"/>
      <c r="C95" s="39"/>
      <c r="D95" s="39"/>
      <c r="E95" s="39"/>
      <c r="F95" s="39"/>
      <c r="G95" s="39">
        <v>1575</v>
      </c>
      <c r="H95" s="39"/>
      <c r="I95" s="39"/>
      <c r="J95" s="41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19"/>
      <c r="V95" s="42"/>
      <c r="W95" s="42"/>
    </row>
    <row r="96" spans="1:23" x14ac:dyDescent="0.25">
      <c r="A96" s="25">
        <v>43390</v>
      </c>
      <c r="B96" s="39"/>
      <c r="D96" s="39">
        <v>7969.36</v>
      </c>
      <c r="E96" s="39"/>
      <c r="F96" s="39"/>
      <c r="G96" s="39"/>
      <c r="H96" s="39"/>
      <c r="I96" s="39"/>
      <c r="J96" s="41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</row>
    <row r="97" spans="1:23" x14ac:dyDescent="0.25">
      <c r="A97" s="25">
        <v>43397</v>
      </c>
      <c r="B97" s="39"/>
      <c r="C97" s="39"/>
      <c r="D97" s="39"/>
      <c r="E97" s="39">
        <v>253.48</v>
      </c>
      <c r="F97" s="39"/>
      <c r="G97" s="39"/>
      <c r="H97" s="39"/>
      <c r="I97" s="39"/>
      <c r="J97" s="41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</row>
    <row r="98" spans="1:23" x14ac:dyDescent="0.25">
      <c r="A98" s="25">
        <v>43397</v>
      </c>
      <c r="B98" s="39"/>
      <c r="C98" s="39"/>
      <c r="D98" s="39"/>
      <c r="E98" s="39"/>
      <c r="F98" s="39"/>
      <c r="G98" s="39">
        <v>1400</v>
      </c>
      <c r="H98" s="39"/>
      <c r="I98" s="39"/>
      <c r="J98" s="45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</row>
    <row r="99" spans="1:23" x14ac:dyDescent="0.25">
      <c r="A99" s="25">
        <v>43397</v>
      </c>
      <c r="B99" s="39"/>
      <c r="D99" s="39">
        <v>7707.21</v>
      </c>
      <c r="E99" s="39"/>
      <c r="F99" s="39"/>
      <c r="G99" s="39"/>
      <c r="H99" s="39"/>
      <c r="I99" s="39"/>
      <c r="J99" s="27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19"/>
      <c r="V99" s="46"/>
      <c r="W99" s="46"/>
    </row>
    <row r="100" spans="1:23" x14ac:dyDescent="0.25">
      <c r="A100" s="25">
        <v>43399</v>
      </c>
      <c r="B100" s="39"/>
      <c r="C100" s="39"/>
      <c r="D100" s="39"/>
      <c r="E100" s="39"/>
      <c r="F100" s="39"/>
      <c r="G100" s="39"/>
      <c r="H100" s="39"/>
      <c r="I100" s="39"/>
      <c r="J100" s="27"/>
      <c r="K100" s="46"/>
      <c r="L100" s="46"/>
      <c r="M100" s="36">
        <v>169.9</v>
      </c>
      <c r="N100" s="46"/>
      <c r="O100" s="19"/>
      <c r="P100" s="46"/>
      <c r="Q100" s="46"/>
      <c r="R100" s="46"/>
      <c r="S100" s="46"/>
      <c r="T100" s="46"/>
      <c r="U100" s="46"/>
      <c r="V100" s="46"/>
      <c r="W100" s="46"/>
    </row>
    <row r="101" spans="1:23" x14ac:dyDescent="0.25">
      <c r="A101" s="25">
        <v>43404</v>
      </c>
      <c r="B101" s="39"/>
      <c r="C101" s="6"/>
      <c r="D101" s="10"/>
      <c r="E101" s="6"/>
      <c r="F101" s="6">
        <v>60</v>
      </c>
      <c r="G101" s="6"/>
      <c r="H101" s="10"/>
      <c r="I101" s="6"/>
      <c r="J101" s="27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19"/>
      <c r="V101" s="46"/>
      <c r="W101" s="46"/>
    </row>
    <row r="102" spans="1:23" x14ac:dyDescent="0.25">
      <c r="A102" s="25">
        <v>43404</v>
      </c>
      <c r="B102" s="39"/>
      <c r="C102" s="6"/>
      <c r="D102" s="10"/>
      <c r="E102" s="6"/>
      <c r="F102" s="6"/>
      <c r="G102" s="39">
        <v>2345</v>
      </c>
      <c r="H102" s="39"/>
      <c r="I102" s="6"/>
      <c r="J102" s="12"/>
      <c r="K102" s="46"/>
      <c r="L102" s="46"/>
      <c r="M102" s="46"/>
      <c r="N102" s="46"/>
      <c r="O102" s="19"/>
      <c r="P102" s="46"/>
      <c r="Q102" s="46"/>
      <c r="R102" s="46"/>
      <c r="S102" s="46"/>
      <c r="T102" s="46"/>
      <c r="U102" s="42"/>
      <c r="V102" s="46"/>
      <c r="W102" s="46"/>
    </row>
    <row r="103" spans="1:23" x14ac:dyDescent="0.25">
      <c r="A103" s="25">
        <v>43404</v>
      </c>
      <c r="B103" s="39"/>
      <c r="D103" s="39">
        <v>7130.48</v>
      </c>
      <c r="E103" s="6"/>
      <c r="F103" s="6"/>
      <c r="G103" s="6"/>
      <c r="H103" s="10"/>
      <c r="I103" s="6"/>
      <c r="J103" s="12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19"/>
      <c r="V103" s="46"/>
      <c r="W103" s="46"/>
    </row>
    <row r="104" spans="1:23" x14ac:dyDescent="0.25">
      <c r="A104" s="25">
        <v>43404</v>
      </c>
      <c r="B104" s="39"/>
      <c r="C104" s="6"/>
      <c r="D104" s="10"/>
      <c r="E104" s="6"/>
      <c r="F104" s="6"/>
      <c r="G104" s="6"/>
      <c r="H104" s="10"/>
      <c r="I104" s="6"/>
      <c r="J104" s="12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>
        <v>2.5</v>
      </c>
      <c r="V104" s="46"/>
      <c r="W104" s="46"/>
    </row>
    <row r="105" spans="1:23" x14ac:dyDescent="0.25">
      <c r="A105" s="25">
        <v>43405</v>
      </c>
      <c r="B105" s="39"/>
      <c r="C105" s="6"/>
      <c r="D105" s="10"/>
      <c r="E105" s="6"/>
      <c r="F105" s="6">
        <v>90</v>
      </c>
      <c r="G105" s="6"/>
      <c r="H105" s="10"/>
      <c r="I105" s="6"/>
      <c r="J105" s="12"/>
      <c r="K105" s="46"/>
      <c r="L105" s="46"/>
      <c r="M105" s="46"/>
      <c r="N105" s="46"/>
      <c r="O105" s="19"/>
      <c r="P105" s="46"/>
      <c r="Q105" s="46"/>
      <c r="R105" s="46"/>
      <c r="S105" s="46"/>
      <c r="T105" s="46"/>
      <c r="U105" s="46"/>
      <c r="V105" s="46"/>
      <c r="W105" s="46"/>
    </row>
    <row r="106" spans="1:23" x14ac:dyDescent="0.25">
      <c r="A106" s="25">
        <v>43409</v>
      </c>
      <c r="B106" s="39"/>
      <c r="C106" s="6"/>
      <c r="D106" s="10"/>
      <c r="E106" s="6"/>
      <c r="F106" s="6"/>
      <c r="G106" s="6"/>
      <c r="H106" s="10"/>
      <c r="I106" s="6"/>
      <c r="J106" s="27"/>
      <c r="K106" s="46"/>
      <c r="L106" s="46"/>
      <c r="M106" s="36">
        <v>330</v>
      </c>
      <c r="N106" s="46"/>
      <c r="O106" s="46"/>
      <c r="P106" s="46"/>
      <c r="Q106" s="46"/>
      <c r="R106" s="46"/>
      <c r="S106" s="46"/>
      <c r="T106" s="46"/>
      <c r="U106" s="46"/>
      <c r="V106" s="46"/>
      <c r="W106" s="46"/>
    </row>
    <row r="107" spans="1:23" x14ac:dyDescent="0.25">
      <c r="A107" s="25">
        <v>43411</v>
      </c>
      <c r="B107" s="39"/>
      <c r="C107" s="6"/>
      <c r="D107" s="10"/>
      <c r="E107" s="6"/>
      <c r="F107" s="6"/>
      <c r="G107" s="39">
        <v>1645</v>
      </c>
      <c r="H107" s="39"/>
      <c r="I107" s="6"/>
      <c r="J107" s="12"/>
      <c r="K107" s="46"/>
      <c r="L107" s="46"/>
      <c r="M107" s="46"/>
      <c r="N107" s="46"/>
      <c r="O107" s="19"/>
      <c r="P107" s="46"/>
      <c r="Q107" s="46"/>
      <c r="R107" s="46"/>
      <c r="S107" s="46"/>
      <c r="T107" s="46"/>
      <c r="U107" s="46"/>
      <c r="V107" s="46"/>
      <c r="W107" s="46"/>
    </row>
    <row r="108" spans="1:23" x14ac:dyDescent="0.25">
      <c r="A108" s="25">
        <v>43411</v>
      </c>
      <c r="B108" s="39"/>
      <c r="D108" s="39">
        <v>5714.87</v>
      </c>
      <c r="E108" s="6"/>
      <c r="F108" s="6"/>
      <c r="G108" s="6"/>
      <c r="H108" s="10"/>
      <c r="I108" s="6"/>
      <c r="J108" s="12"/>
      <c r="K108" s="46"/>
      <c r="L108" s="46"/>
      <c r="M108" s="46"/>
      <c r="N108" s="46"/>
      <c r="O108" s="19"/>
      <c r="P108" s="46"/>
      <c r="Q108" s="46"/>
      <c r="R108" s="46"/>
      <c r="S108" s="46"/>
      <c r="T108" s="46"/>
      <c r="U108" s="46"/>
      <c r="V108" s="46"/>
      <c r="W108" s="46"/>
    </row>
    <row r="109" spans="1:23" x14ac:dyDescent="0.25">
      <c r="A109" s="25">
        <v>43413</v>
      </c>
      <c r="B109" s="39"/>
      <c r="C109" s="6"/>
      <c r="D109" s="10"/>
      <c r="E109" s="6"/>
      <c r="F109" s="6">
        <v>90</v>
      </c>
      <c r="G109" s="6"/>
      <c r="H109" s="10"/>
      <c r="I109" s="6"/>
      <c r="J109" s="12"/>
      <c r="K109" s="46"/>
      <c r="L109" s="46"/>
      <c r="M109" s="46"/>
      <c r="N109" s="46"/>
      <c r="O109" s="19"/>
      <c r="P109" s="46"/>
      <c r="Q109" s="46"/>
      <c r="R109" s="46"/>
      <c r="S109" s="46"/>
      <c r="T109" s="46"/>
      <c r="U109" s="19"/>
      <c r="V109" s="46"/>
      <c r="W109" s="46"/>
    </row>
    <row r="110" spans="1:23" x14ac:dyDescent="0.25">
      <c r="A110" s="25">
        <v>43413</v>
      </c>
      <c r="B110" s="39"/>
      <c r="C110" s="39"/>
      <c r="D110" s="39"/>
      <c r="E110" s="6"/>
      <c r="F110" s="10">
        <v>90</v>
      </c>
      <c r="G110" s="6"/>
      <c r="H110" s="10"/>
      <c r="I110" s="6"/>
      <c r="J110" s="12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19"/>
      <c r="V110" s="46"/>
      <c r="W110" s="46"/>
    </row>
    <row r="111" spans="1:23" x14ac:dyDescent="0.25">
      <c r="A111" s="25">
        <v>43418</v>
      </c>
      <c r="B111" s="39"/>
      <c r="C111" s="39"/>
      <c r="D111" s="39"/>
      <c r="E111" s="6"/>
      <c r="F111" s="6"/>
      <c r="G111" s="39">
        <v>2170</v>
      </c>
      <c r="H111" s="39"/>
      <c r="I111" s="6"/>
      <c r="J111" s="27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</row>
    <row r="112" spans="1:23" x14ac:dyDescent="0.25">
      <c r="A112" s="25">
        <v>43418</v>
      </c>
      <c r="B112" s="39"/>
      <c r="D112" s="6">
        <v>6920.76</v>
      </c>
      <c r="E112" s="6"/>
      <c r="F112" s="10"/>
      <c r="G112" s="6"/>
      <c r="H112" s="10"/>
      <c r="I112" s="6"/>
      <c r="J112" s="27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</row>
    <row r="113" spans="1:23" x14ac:dyDescent="0.25">
      <c r="A113" s="25">
        <v>43419</v>
      </c>
      <c r="B113" s="39"/>
      <c r="C113" s="6"/>
      <c r="D113" s="10"/>
      <c r="E113" s="6"/>
      <c r="F113" s="6">
        <v>88.87</v>
      </c>
      <c r="G113" s="6"/>
      <c r="H113" s="10"/>
      <c r="I113" s="6"/>
      <c r="J113" s="12"/>
      <c r="K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</row>
    <row r="114" spans="1:23" x14ac:dyDescent="0.25">
      <c r="A114" s="25">
        <v>43420</v>
      </c>
      <c r="B114" s="39"/>
      <c r="C114" s="6"/>
      <c r="D114" s="10"/>
      <c r="E114" s="6"/>
      <c r="F114" s="6"/>
      <c r="G114" s="6"/>
      <c r="H114" s="10"/>
      <c r="I114" s="6"/>
      <c r="J114" s="12"/>
      <c r="K114" s="46"/>
      <c r="L114" s="46"/>
      <c r="M114" s="46">
        <v>110</v>
      </c>
      <c r="N114" s="46"/>
      <c r="O114" s="46"/>
      <c r="P114" s="46"/>
      <c r="Q114" s="46"/>
      <c r="R114" s="46"/>
      <c r="S114" s="46"/>
      <c r="T114" s="46"/>
      <c r="U114" s="46"/>
      <c r="V114" s="46"/>
      <c r="W114" s="46"/>
    </row>
    <row r="115" spans="1:23" x14ac:dyDescent="0.25">
      <c r="A115" s="25">
        <v>43423</v>
      </c>
      <c r="B115" s="39"/>
      <c r="C115" s="6"/>
      <c r="D115" s="10"/>
      <c r="E115" s="6"/>
      <c r="F115" s="6">
        <v>90</v>
      </c>
      <c r="G115" s="6"/>
      <c r="H115" s="10"/>
      <c r="I115" s="6"/>
      <c r="J115" s="12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</row>
    <row r="116" spans="1:23" x14ac:dyDescent="0.25">
      <c r="A116" s="25">
        <v>43423</v>
      </c>
      <c r="B116" s="39"/>
      <c r="C116" s="6"/>
      <c r="D116" s="10"/>
      <c r="E116" s="6"/>
      <c r="F116" s="6">
        <v>90</v>
      </c>
      <c r="G116" s="6"/>
      <c r="H116" s="10"/>
      <c r="I116" s="6"/>
      <c r="J116" s="12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</row>
    <row r="117" spans="1:23" x14ac:dyDescent="0.25">
      <c r="A117" s="25">
        <v>43424</v>
      </c>
      <c r="B117" s="39"/>
      <c r="C117" s="6"/>
      <c r="D117" s="10"/>
      <c r="E117" s="6"/>
      <c r="F117" s="6">
        <v>60</v>
      </c>
      <c r="G117" s="6"/>
      <c r="H117" s="10"/>
      <c r="I117" s="6"/>
      <c r="J117" s="12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19"/>
      <c r="V117" s="46"/>
      <c r="W117" s="46"/>
    </row>
    <row r="118" spans="1:23" x14ac:dyDescent="0.25">
      <c r="A118" s="25">
        <v>43427</v>
      </c>
      <c r="B118" s="39"/>
      <c r="C118" s="6"/>
      <c r="D118" s="10"/>
      <c r="E118" s="44"/>
      <c r="F118" s="6">
        <v>90</v>
      </c>
      <c r="G118" s="6"/>
      <c r="H118" s="10"/>
      <c r="I118" s="6"/>
      <c r="J118" s="12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19"/>
      <c r="V118" s="46"/>
      <c r="W118" s="46"/>
    </row>
    <row r="119" spans="1:23" x14ac:dyDescent="0.25">
      <c r="A119" s="25">
        <v>43427</v>
      </c>
      <c r="B119" s="39"/>
      <c r="C119" s="6"/>
      <c r="D119" s="10"/>
      <c r="E119" s="6"/>
      <c r="F119" s="6"/>
      <c r="G119" s="39">
        <v>2240</v>
      </c>
      <c r="H119" s="39"/>
      <c r="I119" s="6"/>
      <c r="J119" s="12"/>
      <c r="K119" s="46"/>
      <c r="L119" s="46"/>
      <c r="M119" s="46"/>
      <c r="N119" s="46"/>
      <c r="O119" s="19"/>
      <c r="P119" s="46"/>
      <c r="Q119" s="46"/>
      <c r="R119" s="46"/>
      <c r="S119" s="46"/>
      <c r="T119" s="46"/>
      <c r="U119" s="46"/>
      <c r="V119" s="46"/>
      <c r="W119" s="46"/>
    </row>
    <row r="120" spans="1:23" x14ac:dyDescent="0.25">
      <c r="A120" s="25">
        <v>43427</v>
      </c>
      <c r="B120" s="39"/>
      <c r="D120" s="39">
        <v>3984.68</v>
      </c>
      <c r="E120" s="6"/>
      <c r="F120" s="6"/>
      <c r="G120" s="6"/>
      <c r="H120" s="10"/>
      <c r="I120" s="6"/>
      <c r="J120" s="12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</row>
    <row r="121" spans="1:23" x14ac:dyDescent="0.25">
      <c r="A121" s="287">
        <v>43432</v>
      </c>
      <c r="B121" s="39"/>
      <c r="C121" s="6"/>
      <c r="D121" s="10"/>
      <c r="E121" s="6"/>
      <c r="F121" s="6"/>
      <c r="I121" s="6"/>
      <c r="J121" s="12"/>
      <c r="K121" s="46"/>
      <c r="L121" s="46"/>
      <c r="M121" s="46">
        <v>31</v>
      </c>
      <c r="N121" s="46"/>
      <c r="O121" s="19"/>
      <c r="P121" s="46"/>
      <c r="Q121" s="46"/>
      <c r="R121" s="46"/>
      <c r="S121" s="46"/>
      <c r="T121" s="46"/>
      <c r="U121" s="46"/>
      <c r="V121" s="46"/>
      <c r="W121" s="46"/>
    </row>
    <row r="122" spans="1:23" x14ac:dyDescent="0.25">
      <c r="A122" s="287">
        <v>43432</v>
      </c>
      <c r="B122" s="39"/>
      <c r="C122" s="6"/>
      <c r="D122" s="10"/>
      <c r="E122" s="6"/>
      <c r="F122" s="6"/>
      <c r="G122" s="6"/>
      <c r="H122" s="10"/>
      <c r="I122" s="6"/>
      <c r="J122" s="12"/>
      <c r="K122" s="46"/>
      <c r="L122" s="46"/>
      <c r="M122" s="46">
        <v>65.8</v>
      </c>
      <c r="N122" s="46"/>
      <c r="O122" s="46"/>
      <c r="P122" s="46"/>
      <c r="Q122" s="46"/>
      <c r="R122" s="46"/>
      <c r="S122" s="46"/>
      <c r="T122" s="46"/>
      <c r="U122" s="46"/>
      <c r="V122" s="46"/>
      <c r="W122" s="46"/>
    </row>
    <row r="123" spans="1:23" x14ac:dyDescent="0.25">
      <c r="A123" s="25">
        <v>43433</v>
      </c>
      <c r="B123" s="39"/>
      <c r="C123" s="6"/>
      <c r="D123" s="10"/>
      <c r="E123" s="6"/>
      <c r="F123" s="6"/>
      <c r="G123" s="39">
        <v>2870</v>
      </c>
      <c r="H123" s="39"/>
      <c r="I123" s="6"/>
      <c r="J123" s="27"/>
      <c r="K123" s="46"/>
      <c r="L123" s="46"/>
      <c r="M123" s="46"/>
      <c r="N123" s="46"/>
      <c r="O123" s="19"/>
      <c r="P123" s="46"/>
      <c r="Q123" s="46"/>
      <c r="R123" s="46"/>
      <c r="S123" s="46"/>
      <c r="T123" s="46"/>
      <c r="U123" s="19"/>
      <c r="V123" s="46"/>
      <c r="W123" s="46"/>
    </row>
    <row r="124" spans="1:23" x14ac:dyDescent="0.25">
      <c r="A124" s="25">
        <v>43434</v>
      </c>
      <c r="B124" s="39"/>
      <c r="C124" s="6"/>
      <c r="D124" s="10"/>
      <c r="E124" s="6"/>
      <c r="F124" s="6">
        <v>90</v>
      </c>
      <c r="G124" s="6"/>
      <c r="H124" s="10"/>
      <c r="I124" s="6"/>
      <c r="J124" s="27"/>
      <c r="K124" s="46"/>
      <c r="L124" s="46"/>
      <c r="M124" s="46"/>
      <c r="N124" s="46"/>
      <c r="O124" s="19"/>
      <c r="P124" s="46"/>
      <c r="Q124" s="46"/>
      <c r="R124" s="46"/>
      <c r="S124" s="46"/>
      <c r="T124" s="46"/>
      <c r="U124" s="46"/>
      <c r="V124" s="46"/>
      <c r="W124" s="46"/>
    </row>
    <row r="125" spans="1:23" x14ac:dyDescent="0.25">
      <c r="A125" s="25">
        <v>43434</v>
      </c>
      <c r="B125" s="2"/>
      <c r="C125" s="6"/>
      <c r="D125" s="10"/>
      <c r="E125" s="6"/>
      <c r="F125" s="6">
        <v>90</v>
      </c>
      <c r="G125" s="6"/>
      <c r="H125" s="10"/>
      <c r="I125" s="6"/>
      <c r="J125" s="1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</row>
    <row r="126" spans="1:23" x14ac:dyDescent="0.25">
      <c r="A126" s="25">
        <v>43434</v>
      </c>
      <c r="B126" s="39"/>
      <c r="D126" s="10">
        <v>6134.31</v>
      </c>
      <c r="E126" s="6"/>
      <c r="F126" s="6"/>
      <c r="G126" s="6"/>
      <c r="H126" s="10"/>
      <c r="I126" s="6"/>
      <c r="J126" s="12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</row>
    <row r="127" spans="1:23" x14ac:dyDescent="0.25">
      <c r="A127" s="25">
        <v>43434</v>
      </c>
      <c r="B127" s="39"/>
      <c r="C127" s="6"/>
      <c r="D127" s="10"/>
      <c r="E127" s="6"/>
      <c r="F127" s="6"/>
      <c r="G127" s="6"/>
      <c r="H127" s="10"/>
      <c r="I127" s="6"/>
      <c r="J127" s="27"/>
      <c r="K127" s="46"/>
      <c r="L127" s="48"/>
      <c r="M127" s="46"/>
      <c r="N127" s="46"/>
      <c r="O127" s="46"/>
      <c r="P127" s="46"/>
      <c r="Q127" s="46"/>
      <c r="R127" s="46"/>
      <c r="S127" s="46"/>
      <c r="T127" s="46"/>
      <c r="U127" s="46">
        <v>2.5</v>
      </c>
      <c r="V127" s="46"/>
      <c r="W127" s="46"/>
    </row>
    <row r="128" spans="1:23" x14ac:dyDescent="0.25">
      <c r="A128" s="25">
        <v>43437</v>
      </c>
      <c r="B128" s="39"/>
      <c r="C128" s="6"/>
      <c r="D128" s="10"/>
      <c r="E128" s="44"/>
      <c r="F128" s="6">
        <v>88.77</v>
      </c>
      <c r="G128" s="6"/>
      <c r="H128" s="10"/>
      <c r="I128" s="6"/>
      <c r="J128" s="27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</row>
    <row r="129" spans="1:23" x14ac:dyDescent="0.25">
      <c r="A129" s="25">
        <v>43438</v>
      </c>
      <c r="B129" s="39"/>
      <c r="C129" s="6"/>
      <c r="D129" s="10"/>
      <c r="E129" s="6"/>
      <c r="F129" s="6">
        <v>90</v>
      </c>
      <c r="G129" s="6"/>
      <c r="H129" s="10"/>
      <c r="I129" s="6"/>
      <c r="J129" s="12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</row>
    <row r="130" spans="1:23" x14ac:dyDescent="0.25">
      <c r="A130" s="25">
        <v>43439</v>
      </c>
      <c r="B130" s="39"/>
      <c r="C130" s="6"/>
      <c r="D130" s="10"/>
      <c r="E130" s="44"/>
      <c r="F130" s="6">
        <v>90</v>
      </c>
      <c r="G130" s="6"/>
      <c r="H130" s="10"/>
      <c r="I130" s="6"/>
      <c r="J130" s="12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</row>
    <row r="131" spans="1:23" x14ac:dyDescent="0.25">
      <c r="A131" s="25">
        <v>43440</v>
      </c>
      <c r="B131" s="39"/>
      <c r="C131" s="6"/>
      <c r="D131" s="10"/>
      <c r="E131" s="6"/>
      <c r="F131" s="6">
        <v>88.77</v>
      </c>
      <c r="G131" s="6"/>
      <c r="H131" s="10"/>
      <c r="I131" s="6"/>
      <c r="J131" s="12"/>
      <c r="K131" s="46"/>
      <c r="L131" s="46"/>
      <c r="M131" s="46"/>
      <c r="N131" s="46"/>
      <c r="O131" s="19"/>
      <c r="P131" s="46"/>
      <c r="Q131" s="46"/>
      <c r="R131" s="46"/>
      <c r="S131" s="46"/>
      <c r="T131" s="46"/>
      <c r="U131" s="46"/>
      <c r="V131" s="46"/>
      <c r="W131" s="46"/>
    </row>
    <row r="132" spans="1:23" x14ac:dyDescent="0.25">
      <c r="A132" s="25">
        <v>43440</v>
      </c>
      <c r="B132" s="39"/>
      <c r="C132" s="6"/>
      <c r="D132" s="10"/>
      <c r="E132" s="6"/>
      <c r="F132" s="6"/>
      <c r="G132" s="39">
        <v>2975</v>
      </c>
      <c r="H132" s="39"/>
      <c r="I132" s="6"/>
      <c r="J132" s="27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</row>
    <row r="133" spans="1:23" x14ac:dyDescent="0.25">
      <c r="A133" s="25">
        <v>43440</v>
      </c>
      <c r="B133" s="39"/>
      <c r="D133" s="39">
        <v>5190.57</v>
      </c>
      <c r="E133" s="6"/>
      <c r="F133" s="6"/>
      <c r="G133" s="6"/>
      <c r="H133" s="10"/>
      <c r="I133" s="6"/>
      <c r="J133" s="27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</row>
    <row r="134" spans="1:23" x14ac:dyDescent="0.25">
      <c r="A134" s="25">
        <v>43445</v>
      </c>
      <c r="B134" s="39"/>
      <c r="C134" s="6"/>
      <c r="D134" s="10"/>
      <c r="E134" s="6"/>
      <c r="F134" s="6"/>
      <c r="G134" s="39">
        <v>2870</v>
      </c>
      <c r="H134" s="39"/>
      <c r="I134" s="6"/>
      <c r="J134" s="27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</row>
    <row r="135" spans="1:23" x14ac:dyDescent="0.25">
      <c r="A135" s="25">
        <v>43445</v>
      </c>
      <c r="B135" s="39"/>
      <c r="D135" s="39">
        <v>5190.57</v>
      </c>
      <c r="E135" s="6"/>
      <c r="F135" s="6"/>
      <c r="G135" s="6"/>
      <c r="H135" s="10"/>
      <c r="I135" s="6"/>
      <c r="J135" s="27"/>
      <c r="K135" s="46"/>
      <c r="L135" s="46"/>
      <c r="M135" s="46"/>
      <c r="N135" s="46"/>
      <c r="O135" s="19"/>
      <c r="P135" s="46"/>
      <c r="Q135" s="46"/>
      <c r="R135" s="46"/>
      <c r="S135" s="46"/>
      <c r="T135" s="46"/>
      <c r="U135" s="46"/>
      <c r="V135" s="46"/>
      <c r="W135" s="46"/>
    </row>
    <row r="136" spans="1:23" x14ac:dyDescent="0.25">
      <c r="A136" s="25">
        <v>43451</v>
      </c>
      <c r="B136" s="39"/>
      <c r="C136" s="6"/>
      <c r="D136" s="10"/>
      <c r="E136" s="6"/>
      <c r="F136" s="6"/>
      <c r="G136" s="6"/>
      <c r="H136" s="10"/>
      <c r="I136" s="6"/>
      <c r="J136" s="27"/>
      <c r="K136" s="46"/>
      <c r="L136" s="46"/>
      <c r="M136" s="46">
        <v>34</v>
      </c>
      <c r="N136" s="46"/>
      <c r="O136" s="46"/>
      <c r="P136" s="46"/>
      <c r="Q136" s="46"/>
      <c r="R136" s="46"/>
      <c r="S136" s="46"/>
      <c r="T136" s="46"/>
      <c r="U136" s="19"/>
      <c r="V136" s="46"/>
      <c r="W136" s="46"/>
    </row>
    <row r="137" spans="1:23" x14ac:dyDescent="0.25">
      <c r="A137" s="25">
        <v>43452</v>
      </c>
      <c r="B137" s="39"/>
      <c r="C137" s="6"/>
      <c r="D137" s="10"/>
      <c r="E137" s="6"/>
      <c r="F137" s="6"/>
      <c r="G137" s="6"/>
      <c r="H137" s="10"/>
      <c r="I137" s="6"/>
      <c r="J137" s="12"/>
      <c r="K137" s="46"/>
      <c r="L137" s="46"/>
      <c r="M137" s="46"/>
      <c r="N137" s="46"/>
      <c r="O137" s="19"/>
      <c r="P137" s="46"/>
      <c r="Q137" s="46"/>
      <c r="R137" s="46"/>
      <c r="S137" s="46"/>
      <c r="T137" s="46">
        <v>1092.48</v>
      </c>
      <c r="U137" s="46"/>
      <c r="V137" s="46"/>
      <c r="W137" s="46"/>
    </row>
    <row r="138" spans="1:23" x14ac:dyDescent="0.25">
      <c r="A138" s="25">
        <v>43452</v>
      </c>
      <c r="B138" s="39"/>
      <c r="C138" s="6"/>
      <c r="D138" s="10"/>
      <c r="E138" s="6"/>
      <c r="F138" s="6"/>
      <c r="G138" s="6"/>
      <c r="H138" s="39">
        <v>2807.25</v>
      </c>
      <c r="I138" s="6"/>
      <c r="J138" s="12"/>
      <c r="K138" s="46"/>
      <c r="L138" s="46"/>
      <c r="M138" s="46"/>
      <c r="N138" s="46"/>
      <c r="O138" s="19"/>
      <c r="P138" s="46"/>
      <c r="Q138" s="46"/>
      <c r="R138" s="46"/>
      <c r="S138" s="46"/>
      <c r="T138" s="46"/>
      <c r="U138" s="46"/>
      <c r="V138" s="46"/>
      <c r="W138" s="46"/>
    </row>
    <row r="139" spans="1:23" x14ac:dyDescent="0.25">
      <c r="A139" s="25">
        <v>43452</v>
      </c>
      <c r="B139" s="39"/>
      <c r="C139" s="6"/>
      <c r="D139" s="10"/>
      <c r="E139" s="6"/>
      <c r="F139" s="6">
        <v>88.77</v>
      </c>
      <c r="G139" s="6"/>
      <c r="H139" s="10"/>
      <c r="I139" s="6"/>
      <c r="J139" s="27"/>
      <c r="K139" s="46"/>
      <c r="L139" s="46"/>
      <c r="M139" s="46"/>
      <c r="N139" s="46"/>
      <c r="O139" s="19"/>
      <c r="P139" s="46"/>
      <c r="Q139" s="46"/>
      <c r="R139" s="46"/>
      <c r="S139" s="46"/>
      <c r="T139" s="46"/>
      <c r="U139" s="46"/>
      <c r="V139" s="46"/>
      <c r="W139" s="46"/>
    </row>
    <row r="140" spans="1:23" x14ac:dyDescent="0.25">
      <c r="A140" s="25">
        <v>43453</v>
      </c>
      <c r="B140" s="39"/>
      <c r="C140" s="35"/>
      <c r="D140" s="10"/>
      <c r="E140" s="6"/>
      <c r="F140" s="6"/>
      <c r="G140" s="6">
        <v>3395</v>
      </c>
      <c r="H140" s="10"/>
      <c r="I140" s="6"/>
      <c r="J140" s="12"/>
      <c r="K140" s="46"/>
      <c r="L140" s="46"/>
      <c r="M140" s="46"/>
      <c r="N140" s="46"/>
      <c r="O140" s="46"/>
      <c r="P140" s="46"/>
      <c r="Q140" s="46"/>
      <c r="R140" s="46"/>
      <c r="S140" s="46"/>
      <c r="T140" s="42"/>
      <c r="U140" s="46"/>
      <c r="V140" s="46"/>
      <c r="W140" s="46"/>
    </row>
    <row r="141" spans="1:23" x14ac:dyDescent="0.25">
      <c r="A141" s="25">
        <v>43453</v>
      </c>
      <c r="B141" s="39"/>
      <c r="C141" s="35"/>
      <c r="D141" s="6">
        <v>5190.57</v>
      </c>
      <c r="E141" s="6"/>
      <c r="F141" s="6"/>
      <c r="G141" s="6"/>
      <c r="H141" s="10"/>
      <c r="I141" s="6"/>
      <c r="J141" s="27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</row>
    <row r="142" spans="1:23" x14ac:dyDescent="0.25">
      <c r="A142" s="25">
        <v>43453</v>
      </c>
      <c r="B142" s="39"/>
      <c r="D142" s="10"/>
      <c r="E142" s="6"/>
      <c r="F142" s="6"/>
      <c r="G142" s="6"/>
      <c r="H142" s="6">
        <v>1320</v>
      </c>
      <c r="I142" s="6"/>
      <c r="J142" s="27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</row>
    <row r="143" spans="1:23" x14ac:dyDescent="0.25">
      <c r="A143" s="25">
        <v>43453</v>
      </c>
      <c r="B143" s="39"/>
      <c r="C143" s="6"/>
      <c r="D143" s="10"/>
      <c r="E143" s="6"/>
      <c r="F143" s="6"/>
      <c r="G143" s="6"/>
      <c r="H143" s="10"/>
      <c r="I143" s="6"/>
      <c r="J143" s="12"/>
      <c r="K143" s="46"/>
      <c r="L143" s="46"/>
      <c r="M143" s="46">
        <v>14.6</v>
      </c>
      <c r="N143" s="46"/>
      <c r="O143" s="46"/>
      <c r="P143" s="46"/>
      <c r="Q143" s="46"/>
      <c r="R143" s="46"/>
      <c r="S143" s="46"/>
      <c r="T143" s="46"/>
      <c r="U143" s="46"/>
      <c r="V143" s="46"/>
      <c r="W143" s="46"/>
    </row>
    <row r="144" spans="1:23" x14ac:dyDescent="0.25">
      <c r="A144" s="25">
        <v>43455</v>
      </c>
      <c r="B144" s="39"/>
      <c r="C144" s="35"/>
      <c r="D144" s="10"/>
      <c r="E144" s="10"/>
      <c r="F144" s="10"/>
      <c r="G144" s="10">
        <v>1645</v>
      </c>
      <c r="H144" s="10"/>
      <c r="I144" s="10"/>
      <c r="J144" s="12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</row>
    <row r="145" spans="1:23" x14ac:dyDescent="0.25">
      <c r="A145" s="25">
        <v>43455</v>
      </c>
      <c r="B145" s="39"/>
      <c r="D145" s="10">
        <v>3093.37</v>
      </c>
      <c r="E145" s="10"/>
      <c r="F145" s="10"/>
      <c r="G145" s="10"/>
      <c r="H145" s="10"/>
      <c r="I145" s="10"/>
      <c r="J145" s="12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</row>
    <row r="146" spans="1:23" x14ac:dyDescent="0.25">
      <c r="A146" s="25">
        <v>43455</v>
      </c>
      <c r="B146" s="39"/>
      <c r="C146" s="10"/>
      <c r="D146" s="10"/>
      <c r="E146" s="10"/>
      <c r="F146" s="10"/>
      <c r="G146" s="10"/>
      <c r="H146" s="10"/>
      <c r="I146" s="10"/>
      <c r="J146" s="12"/>
      <c r="K146" s="46"/>
      <c r="L146" s="46"/>
      <c r="M146" s="46"/>
      <c r="N146" s="46"/>
      <c r="O146" s="46"/>
      <c r="P146" s="46"/>
      <c r="Q146" s="46"/>
      <c r="R146" s="46"/>
      <c r="S146" s="46"/>
      <c r="T146" s="46">
        <v>34.14</v>
      </c>
      <c r="U146" s="46"/>
      <c r="V146" s="46"/>
      <c r="W146" s="46"/>
    </row>
    <row r="147" spans="1:23" x14ac:dyDescent="0.25">
      <c r="A147" s="25">
        <v>43462</v>
      </c>
      <c r="B147" s="39"/>
      <c r="C147" s="10"/>
      <c r="D147" s="10"/>
      <c r="E147" s="10"/>
      <c r="F147" s="10"/>
      <c r="G147" s="10"/>
      <c r="H147" s="39">
        <v>803.25</v>
      </c>
      <c r="I147" s="10"/>
      <c r="J147" s="12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</row>
    <row r="148" spans="1:23" x14ac:dyDescent="0.25">
      <c r="A148" s="25">
        <v>43465</v>
      </c>
      <c r="B148" s="39"/>
      <c r="C148" s="10"/>
      <c r="D148" s="10"/>
      <c r="E148" s="10"/>
      <c r="F148" s="10"/>
      <c r="G148" s="10"/>
      <c r="H148" s="10"/>
      <c r="I148" s="10"/>
      <c r="J148" s="12"/>
      <c r="K148" s="46"/>
      <c r="L148" s="46"/>
      <c r="M148" s="46">
        <v>280.27999999999997</v>
      </c>
      <c r="N148" s="46"/>
      <c r="O148" s="46"/>
      <c r="P148" s="46"/>
      <c r="Q148" s="46"/>
      <c r="R148" s="46"/>
      <c r="S148" s="46"/>
      <c r="T148" s="46"/>
      <c r="U148" s="46"/>
      <c r="V148" s="46"/>
      <c r="W148" s="46"/>
    </row>
    <row r="149" spans="1:23" x14ac:dyDescent="0.25">
      <c r="A149" s="25">
        <v>43465</v>
      </c>
      <c r="B149" s="39"/>
      <c r="C149" s="10"/>
      <c r="D149" s="10"/>
      <c r="E149" s="10"/>
      <c r="F149" s="10"/>
      <c r="G149" s="10"/>
      <c r="H149" s="10"/>
      <c r="I149" s="10"/>
      <c r="J149" s="12"/>
      <c r="K149" s="46"/>
      <c r="L149" s="46"/>
      <c r="M149" s="42">
        <v>232.9</v>
      </c>
      <c r="N149" s="46"/>
      <c r="O149" s="46"/>
      <c r="P149" s="46"/>
      <c r="Q149" s="46"/>
      <c r="R149" s="46"/>
      <c r="S149" s="46"/>
      <c r="T149" s="46"/>
      <c r="U149" s="46"/>
      <c r="V149" s="46"/>
      <c r="W149" s="46"/>
    </row>
    <row r="150" spans="1:23" x14ac:dyDescent="0.25">
      <c r="A150" s="25">
        <v>43465</v>
      </c>
      <c r="B150" s="39"/>
      <c r="C150" s="10"/>
      <c r="D150" s="10"/>
      <c r="E150" s="10"/>
      <c r="F150" s="10"/>
      <c r="G150" s="10"/>
      <c r="H150" s="10"/>
      <c r="I150" s="10"/>
      <c r="J150" s="12"/>
      <c r="K150" s="46"/>
      <c r="L150" s="46"/>
      <c r="M150" s="46">
        <v>802.7</v>
      </c>
      <c r="N150" s="46"/>
      <c r="O150" s="46"/>
      <c r="P150" s="46"/>
      <c r="Q150" s="46"/>
      <c r="R150" s="46"/>
      <c r="S150" s="46"/>
      <c r="T150" s="46"/>
      <c r="U150" s="46"/>
      <c r="V150" s="46"/>
      <c r="W150" s="46"/>
    </row>
    <row r="151" spans="1:23" x14ac:dyDescent="0.25">
      <c r="A151" s="25">
        <v>43465</v>
      </c>
      <c r="B151" s="39"/>
      <c r="C151" s="10"/>
      <c r="D151" s="10"/>
      <c r="E151" s="10"/>
      <c r="F151" s="10"/>
      <c r="G151" s="10"/>
      <c r="H151" s="10"/>
      <c r="I151" s="10"/>
      <c r="J151" s="12"/>
      <c r="K151" s="46"/>
      <c r="L151" s="46"/>
      <c r="M151" s="42">
        <v>252.95</v>
      </c>
      <c r="N151" s="46"/>
      <c r="O151" s="46"/>
      <c r="P151" s="46"/>
      <c r="Q151" s="46"/>
      <c r="R151" s="46"/>
      <c r="S151" s="46"/>
      <c r="T151" s="46"/>
      <c r="U151" s="46"/>
      <c r="V151" s="46"/>
      <c r="W151" s="46"/>
    </row>
    <row r="152" spans="1:23" x14ac:dyDescent="0.25">
      <c r="A152" s="25">
        <v>43465</v>
      </c>
      <c r="B152" s="39"/>
      <c r="C152" s="10"/>
      <c r="D152" s="10"/>
      <c r="E152" s="10"/>
      <c r="F152" s="10"/>
      <c r="G152" s="10"/>
      <c r="H152" s="10"/>
      <c r="I152" s="10"/>
      <c r="J152" s="12"/>
      <c r="K152" s="46"/>
      <c r="L152" s="46"/>
      <c r="M152" s="42">
        <v>233.12</v>
      </c>
      <c r="N152" s="46"/>
      <c r="O152" s="46"/>
      <c r="P152" s="46"/>
      <c r="Q152" s="46"/>
      <c r="R152" s="46"/>
      <c r="S152" s="46"/>
      <c r="T152" s="46"/>
      <c r="U152" s="46"/>
      <c r="V152" s="46"/>
      <c r="W152" s="46"/>
    </row>
    <row r="153" spans="1:23" x14ac:dyDescent="0.25">
      <c r="A153" s="25">
        <v>43465</v>
      </c>
      <c r="B153" s="39"/>
      <c r="C153" s="10"/>
      <c r="D153" s="10"/>
      <c r="E153" s="10"/>
      <c r="F153" s="10"/>
      <c r="G153" s="10"/>
      <c r="H153" s="10"/>
      <c r="I153" s="10"/>
      <c r="J153" s="12"/>
      <c r="K153" s="46"/>
      <c r="L153" s="46"/>
      <c r="M153" s="42">
        <v>800.38</v>
      </c>
      <c r="N153" s="46"/>
      <c r="O153" s="46"/>
      <c r="P153" s="46"/>
      <c r="Q153" s="46"/>
      <c r="R153" s="46"/>
      <c r="S153" s="46"/>
      <c r="T153" s="46"/>
      <c r="U153" s="46"/>
      <c r="V153" s="46"/>
      <c r="W153" s="46"/>
    </row>
    <row r="154" spans="1:23" x14ac:dyDescent="0.25">
      <c r="A154" s="25">
        <v>43465</v>
      </c>
      <c r="B154" s="39"/>
      <c r="C154" s="10"/>
      <c r="D154" s="10"/>
      <c r="E154" s="10"/>
      <c r="F154" s="10"/>
      <c r="G154" s="10"/>
      <c r="H154" s="10"/>
      <c r="I154" s="10"/>
      <c r="J154" s="12"/>
      <c r="K154" s="46"/>
      <c r="L154" s="46"/>
      <c r="M154" s="44">
        <v>3613.06</v>
      </c>
      <c r="N154" s="46"/>
      <c r="O154" s="46"/>
      <c r="P154" s="46"/>
      <c r="Q154" s="46"/>
      <c r="R154" s="46"/>
      <c r="S154" s="46"/>
      <c r="T154" s="46"/>
      <c r="U154" s="46"/>
      <c r="V154" s="46"/>
      <c r="W154" s="46"/>
    </row>
    <row r="155" spans="1:23" x14ac:dyDescent="0.25">
      <c r="A155" s="25">
        <v>43465</v>
      </c>
      <c r="B155" s="39"/>
      <c r="C155" s="10"/>
      <c r="D155" s="10"/>
      <c r="E155" s="10"/>
      <c r="F155" s="10"/>
      <c r="G155" s="10"/>
      <c r="H155" s="10"/>
      <c r="I155" s="10"/>
      <c r="J155" s="12"/>
      <c r="K155" s="46"/>
      <c r="L155" s="46"/>
      <c r="M155" s="42">
        <v>316.2</v>
      </c>
      <c r="N155" s="46"/>
      <c r="O155" s="46"/>
      <c r="P155" s="46"/>
      <c r="Q155" s="46"/>
      <c r="R155" s="46"/>
      <c r="S155" s="46"/>
      <c r="T155" s="46"/>
      <c r="U155" s="46"/>
      <c r="V155" s="46"/>
      <c r="W155" s="46"/>
    </row>
    <row r="156" spans="1:23" x14ac:dyDescent="0.25">
      <c r="A156" s="25">
        <v>43465</v>
      </c>
      <c r="B156" s="39"/>
      <c r="C156" s="10"/>
      <c r="D156" s="10"/>
      <c r="E156" s="10"/>
      <c r="F156" s="10"/>
      <c r="G156" s="10"/>
      <c r="H156" s="10"/>
      <c r="I156" s="10"/>
      <c r="J156" s="12"/>
      <c r="K156" s="46"/>
      <c r="L156" s="46"/>
      <c r="M156" s="42">
        <v>427.5</v>
      </c>
      <c r="N156" s="46"/>
      <c r="O156" s="46"/>
      <c r="P156" s="46"/>
      <c r="Q156" s="46"/>
      <c r="R156" s="46"/>
      <c r="S156" s="46"/>
      <c r="T156" s="46"/>
      <c r="U156" s="46"/>
      <c r="V156" s="46"/>
      <c r="W156" s="46"/>
    </row>
    <row r="157" spans="1:23" x14ac:dyDescent="0.25">
      <c r="A157" s="25">
        <v>43465</v>
      </c>
      <c r="B157" s="39"/>
      <c r="C157" s="10"/>
      <c r="D157" s="10"/>
      <c r="E157" s="10"/>
      <c r="F157" s="10"/>
      <c r="G157" s="10"/>
      <c r="H157" s="10"/>
      <c r="I157" s="10"/>
      <c r="J157" s="12"/>
      <c r="K157" s="46"/>
      <c r="L157" s="46"/>
      <c r="M157" s="44">
        <v>2620.73</v>
      </c>
      <c r="N157" s="46"/>
      <c r="O157" s="46"/>
      <c r="P157" s="46"/>
      <c r="Q157" s="46"/>
      <c r="R157" s="46"/>
      <c r="S157" s="46"/>
      <c r="T157" s="46"/>
      <c r="U157" s="46"/>
      <c r="V157" s="46"/>
      <c r="W157" s="46"/>
    </row>
    <row r="158" spans="1:23" x14ac:dyDescent="0.25">
      <c r="A158" s="25">
        <v>43465</v>
      </c>
      <c r="B158" s="39"/>
      <c r="C158" s="10"/>
      <c r="D158" s="10"/>
      <c r="E158" s="10"/>
      <c r="F158" s="10"/>
      <c r="G158" s="10"/>
      <c r="H158" s="10"/>
      <c r="I158" s="10"/>
      <c r="J158" s="12"/>
      <c r="K158" s="46"/>
      <c r="L158" s="46"/>
      <c r="M158" s="44">
        <v>2692</v>
      </c>
      <c r="N158" s="46"/>
      <c r="O158" s="46"/>
      <c r="P158" s="46"/>
      <c r="Q158" s="46"/>
      <c r="R158" s="46"/>
      <c r="S158" s="46"/>
      <c r="T158" s="46"/>
      <c r="U158" s="46"/>
      <c r="V158" s="46"/>
      <c r="W158" s="46"/>
    </row>
    <row r="159" spans="1:23" x14ac:dyDescent="0.25">
      <c r="A159" s="25">
        <v>43465</v>
      </c>
      <c r="B159" s="39"/>
      <c r="C159" s="10"/>
      <c r="D159" s="10"/>
      <c r="E159" s="10"/>
      <c r="F159" s="10"/>
      <c r="G159" s="10"/>
      <c r="H159" s="10"/>
      <c r="I159" s="10"/>
      <c r="J159" s="12"/>
      <c r="K159" s="46"/>
      <c r="L159" s="46"/>
      <c r="M159" s="44">
        <v>5048.12</v>
      </c>
      <c r="N159" s="46"/>
      <c r="O159" s="46"/>
      <c r="P159" s="46"/>
      <c r="Q159" s="46"/>
      <c r="R159" s="46"/>
      <c r="S159" s="46"/>
      <c r="T159" s="46"/>
      <c r="U159" s="46"/>
      <c r="V159" s="46"/>
      <c r="W159" s="46"/>
    </row>
    <row r="160" spans="1:23" x14ac:dyDescent="0.25">
      <c r="A160" s="25">
        <v>43465</v>
      </c>
      <c r="B160" s="39"/>
      <c r="C160" s="10"/>
      <c r="D160" s="10"/>
      <c r="E160" s="10"/>
      <c r="F160" s="10"/>
      <c r="G160" s="10"/>
      <c r="H160" s="10"/>
      <c r="I160" s="10"/>
      <c r="J160" s="12"/>
      <c r="K160" s="46"/>
      <c r="L160" s="46"/>
      <c r="M160" s="44"/>
      <c r="N160" s="46"/>
      <c r="O160" s="46"/>
      <c r="P160" s="46"/>
      <c r="Q160" s="46"/>
      <c r="R160" s="46"/>
      <c r="S160" s="46"/>
      <c r="T160" s="46"/>
      <c r="U160" s="46">
        <v>2.5</v>
      </c>
      <c r="V160" s="46"/>
      <c r="W160" s="46"/>
    </row>
    <row r="161" spans="1:23" x14ac:dyDescent="0.25">
      <c r="B161" s="39"/>
      <c r="C161" s="10"/>
      <c r="D161" s="10"/>
      <c r="E161" s="10"/>
      <c r="F161" s="10"/>
      <c r="G161" s="10"/>
      <c r="H161" s="10"/>
      <c r="I161" s="10"/>
      <c r="J161" s="12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V161" s="46"/>
      <c r="W161" s="46"/>
    </row>
    <row r="162" spans="1:23" x14ac:dyDescent="0.25">
      <c r="A162" s="5"/>
      <c r="B162" s="6" t="s">
        <v>8</v>
      </c>
      <c r="C162" s="6">
        <f t="shared" ref="C162:W162" si="0">SUM(C7:C161)</f>
        <v>16521.89</v>
      </c>
      <c r="D162" s="10">
        <f t="shared" si="0"/>
        <v>79379.020000000019</v>
      </c>
      <c r="E162" s="6">
        <f t="shared" si="0"/>
        <v>5690.3399999999992</v>
      </c>
      <c r="F162" s="6">
        <f t="shared" si="0"/>
        <v>2095.1799999999998</v>
      </c>
      <c r="G162" s="6">
        <f t="shared" si="0"/>
        <v>64995</v>
      </c>
      <c r="H162" s="10">
        <f t="shared" si="0"/>
        <v>9861</v>
      </c>
      <c r="I162" s="6">
        <f t="shared" si="0"/>
        <v>113.08</v>
      </c>
      <c r="J162" s="8">
        <f t="shared" si="0"/>
        <v>1800</v>
      </c>
      <c r="K162" s="9">
        <f t="shared" si="0"/>
        <v>140</v>
      </c>
      <c r="L162" s="9">
        <f t="shared" si="0"/>
        <v>900</v>
      </c>
      <c r="M162" s="9">
        <f t="shared" si="0"/>
        <v>32652.98</v>
      </c>
      <c r="N162" s="9">
        <f t="shared" si="0"/>
        <v>0</v>
      </c>
      <c r="O162" s="9">
        <f t="shared" si="0"/>
        <v>900</v>
      </c>
      <c r="P162" s="9">
        <f t="shared" si="0"/>
        <v>0</v>
      </c>
      <c r="Q162" s="9">
        <f t="shared" si="0"/>
        <v>1378</v>
      </c>
      <c r="R162" s="9">
        <f t="shared" si="0"/>
        <v>0</v>
      </c>
      <c r="S162" s="9">
        <f t="shared" si="0"/>
        <v>0</v>
      </c>
      <c r="T162" s="9">
        <f t="shared" si="0"/>
        <v>1126.6200000000001</v>
      </c>
      <c r="U162" s="9">
        <f t="shared" si="0"/>
        <v>67.430000000000007</v>
      </c>
      <c r="V162" s="9">
        <f t="shared" si="0"/>
        <v>0</v>
      </c>
      <c r="W162" s="9">
        <f t="shared" si="0"/>
        <v>180</v>
      </c>
    </row>
    <row r="163" spans="1:23" x14ac:dyDescent="0.25">
      <c r="A163" s="5"/>
      <c r="B163" s="6"/>
      <c r="C163" s="8"/>
      <c r="D163" s="12"/>
      <c r="E163" s="8"/>
      <c r="F163" s="8"/>
      <c r="G163" s="8"/>
      <c r="H163" s="12"/>
      <c r="I163" s="8"/>
      <c r="J163" s="50"/>
      <c r="K163" s="6" t="s">
        <v>9</v>
      </c>
      <c r="L163" s="6"/>
      <c r="M163" s="285"/>
      <c r="N163" s="6"/>
      <c r="O163" s="51">
        <f>K162+L162+M162+N162+O162+P162+Q162+R162+S162+T162+U162</f>
        <v>37165.03</v>
      </c>
      <c r="P163" s="6"/>
      <c r="Q163" s="6"/>
      <c r="R163" s="6"/>
      <c r="S163" s="6"/>
      <c r="T163" s="6"/>
      <c r="U163" s="9"/>
      <c r="V163" s="6"/>
      <c r="W163" s="6"/>
    </row>
    <row r="164" spans="1:23" x14ac:dyDescent="0.25">
      <c r="A164" s="5"/>
      <c r="B164" s="6" t="s">
        <v>10</v>
      </c>
      <c r="C164" s="8">
        <f>C162+D162+E162+F162+G162+H162+I162</f>
        <v>178655.50999999998</v>
      </c>
      <c r="D164" s="12"/>
      <c r="E164" s="8"/>
      <c r="F164" s="8"/>
      <c r="G164" s="8"/>
      <c r="H164" s="12"/>
      <c r="I164" s="8"/>
      <c r="J164" s="8"/>
      <c r="K164" s="6" t="s">
        <v>11</v>
      </c>
      <c r="L164" s="6"/>
      <c r="M164" s="6"/>
      <c r="N164" s="6"/>
      <c r="O164" s="51">
        <f>V162+W162</f>
        <v>180</v>
      </c>
      <c r="P164" s="6"/>
      <c r="Q164" s="6"/>
      <c r="R164" s="6"/>
      <c r="S164" s="6"/>
      <c r="T164" s="6"/>
      <c r="U164" s="9"/>
      <c r="V164" s="6"/>
      <c r="W164" s="6"/>
    </row>
    <row r="165" spans="1:23" x14ac:dyDescent="0.25">
      <c r="A165" s="5"/>
      <c r="B165" s="6"/>
      <c r="C165" s="8"/>
      <c r="D165" s="12"/>
      <c r="E165" s="8"/>
      <c r="F165" s="8"/>
      <c r="G165" s="8"/>
      <c r="H165" s="12"/>
      <c r="I165" s="8"/>
      <c r="J165" s="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9"/>
      <c r="V165" s="6"/>
      <c r="W165" s="6"/>
    </row>
    <row r="166" spans="1:23" x14ac:dyDescent="0.25">
      <c r="A166" s="5"/>
      <c r="B166" s="6"/>
      <c r="C166" s="8"/>
      <c r="D166" s="12"/>
      <c r="E166" s="8"/>
      <c r="F166" s="8"/>
      <c r="G166" s="8"/>
      <c r="H166" s="12"/>
      <c r="I166" s="8"/>
      <c r="J166" s="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9"/>
      <c r="V166" s="6"/>
      <c r="W166" s="6"/>
    </row>
    <row r="167" spans="1:23" x14ac:dyDescent="0.25">
      <c r="A167" s="5"/>
      <c r="B167" s="6" t="s">
        <v>12</v>
      </c>
      <c r="C167" s="8"/>
      <c r="D167" s="12"/>
      <c r="E167" s="8"/>
      <c r="F167" s="8"/>
      <c r="G167" s="8"/>
      <c r="H167" s="12"/>
      <c r="I167" s="8"/>
      <c r="J167" s="8">
        <f>J162</f>
        <v>1800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9"/>
      <c r="V167" s="6"/>
      <c r="W167" s="6"/>
    </row>
    <row r="168" spans="1:23" x14ac:dyDescent="0.25">
      <c r="A168" s="5"/>
      <c r="B168" s="6" t="s">
        <v>13</v>
      </c>
      <c r="C168" s="8"/>
      <c r="D168" s="12"/>
      <c r="E168" s="8"/>
      <c r="F168" s="8"/>
      <c r="G168" s="8"/>
      <c r="H168" s="12"/>
      <c r="I168" s="8"/>
      <c r="J168" s="50">
        <f>O163+O164</f>
        <v>37345.03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9"/>
      <c r="V168" s="6"/>
      <c r="W168" s="6"/>
    </row>
    <row r="169" spans="1:23" ht="21" x14ac:dyDescent="0.4">
      <c r="A169" s="5"/>
      <c r="B169" s="6"/>
      <c r="C169" s="8"/>
      <c r="D169" s="12"/>
      <c r="E169" s="8"/>
      <c r="F169" s="8"/>
      <c r="G169" s="8"/>
      <c r="H169" s="12"/>
      <c r="I169" s="8"/>
      <c r="J169" s="52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9"/>
      <c r="V169" s="6"/>
      <c r="W169" s="6"/>
    </row>
    <row r="170" spans="1:23" x14ac:dyDescent="0.25">
      <c r="A170" s="5"/>
      <c r="B170" s="6"/>
      <c r="C170" s="8"/>
      <c r="D170" s="12"/>
      <c r="E170" s="8"/>
      <c r="F170" s="8"/>
      <c r="G170" s="8"/>
      <c r="H170" s="12"/>
      <c r="I170" s="8"/>
      <c r="J170" s="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9"/>
      <c r="V170" s="6"/>
      <c r="W170" s="6"/>
    </row>
    <row r="171" spans="1:23" x14ac:dyDescent="0.25">
      <c r="A171" s="5"/>
      <c r="B171" s="6" t="s">
        <v>14</v>
      </c>
      <c r="C171" s="8"/>
      <c r="D171" s="12"/>
      <c r="E171" s="8"/>
      <c r="F171" s="8"/>
      <c r="G171" s="8"/>
      <c r="H171" s="12"/>
      <c r="I171" s="8"/>
      <c r="J171" s="8">
        <f>C164</f>
        <v>178655.50999999998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9"/>
      <c r="V171" s="6"/>
      <c r="W171" s="6"/>
    </row>
    <row r="172" spans="1:23" x14ac:dyDescent="0.25">
      <c r="A172" s="5"/>
      <c r="B172" s="6" t="s">
        <v>15</v>
      </c>
      <c r="C172" s="8"/>
      <c r="D172" s="12"/>
      <c r="E172" s="8"/>
      <c r="F172" s="8"/>
      <c r="G172" s="8"/>
      <c r="H172" s="12"/>
      <c r="I172" s="8"/>
      <c r="J172" s="50">
        <f>J162</f>
        <v>1800</v>
      </c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9"/>
      <c r="V172" s="6"/>
      <c r="W172" s="6"/>
    </row>
    <row r="173" spans="1:23" x14ac:dyDescent="0.25">
      <c r="A173" s="5"/>
      <c r="B173" s="6" t="s">
        <v>16</v>
      </c>
      <c r="C173" s="8"/>
      <c r="D173" s="12"/>
      <c r="E173" s="8"/>
      <c r="F173" s="8"/>
      <c r="G173" s="8"/>
      <c r="H173" s="12"/>
      <c r="I173" s="8"/>
      <c r="J173" s="53">
        <f>J171-J168</f>
        <v>141310.47999999998</v>
      </c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9"/>
      <c r="V173" s="6"/>
      <c r="W173" s="6"/>
    </row>
    <row r="174" spans="1:23" x14ac:dyDescent="0.25">
      <c r="A174" s="5"/>
      <c r="B174" s="6"/>
      <c r="C174" s="8"/>
      <c r="D174" s="12"/>
      <c r="E174" s="8"/>
      <c r="F174" s="8"/>
      <c r="G174" s="8"/>
      <c r="H174" s="12"/>
      <c r="I174" s="8"/>
      <c r="J174" s="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9"/>
      <c r="V174" s="6"/>
      <c r="W174" s="6"/>
    </row>
    <row r="175" spans="1:23" x14ac:dyDescent="0.25">
      <c r="A175" s="5"/>
      <c r="B175" s="6" t="s">
        <v>17</v>
      </c>
      <c r="C175" s="8"/>
      <c r="D175" s="12"/>
      <c r="E175" s="8"/>
      <c r="F175" s="8"/>
      <c r="G175" s="8"/>
      <c r="H175" s="12"/>
      <c r="I175" s="8"/>
      <c r="J175" s="54">
        <f>J173+J169</f>
        <v>141310.47999999998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9"/>
      <c r="V175" s="6"/>
      <c r="W175" s="6"/>
    </row>
    <row r="176" spans="1:23" x14ac:dyDescent="0.25">
      <c r="A176" s="5"/>
      <c r="B176" s="6"/>
      <c r="C176" s="8"/>
      <c r="D176" s="12"/>
      <c r="E176" s="8"/>
      <c r="F176" s="8"/>
      <c r="G176" s="8"/>
      <c r="H176" s="12"/>
      <c r="I176" s="8"/>
      <c r="J176" s="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9"/>
      <c r="V176" s="6"/>
      <c r="W176" s="6"/>
    </row>
    <row r="177" spans="1:23" x14ac:dyDescent="0.25">
      <c r="A177" s="5"/>
      <c r="B177" s="6"/>
      <c r="C177" s="8"/>
      <c r="D177" s="12"/>
      <c r="E177" s="8"/>
      <c r="F177" s="8"/>
      <c r="G177" s="8"/>
      <c r="H177" s="12"/>
      <c r="I177" s="8"/>
      <c r="J177" s="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9"/>
      <c r="V177" s="6"/>
      <c r="W177" s="6"/>
    </row>
    <row r="178" spans="1:23" x14ac:dyDescent="0.25">
      <c r="A178" s="25"/>
      <c r="B178" s="6"/>
      <c r="C178" s="8"/>
      <c r="D178" s="12"/>
      <c r="E178" s="8"/>
      <c r="F178" s="8"/>
      <c r="G178" s="8"/>
      <c r="H178" s="12"/>
      <c r="I178" s="8"/>
      <c r="J178" s="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9"/>
      <c r="V178" s="6"/>
      <c r="W178" s="6"/>
    </row>
    <row r="179" spans="1:23" x14ac:dyDescent="0.25">
      <c r="A179" s="5"/>
      <c r="B179" s="6"/>
      <c r="C179" s="8"/>
      <c r="D179" s="12"/>
      <c r="E179" s="8"/>
      <c r="F179" s="8"/>
      <c r="G179" s="8"/>
      <c r="H179" s="12"/>
      <c r="I179" s="8"/>
      <c r="J179" s="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9"/>
      <c r="V179" s="6"/>
      <c r="W179" s="6"/>
    </row>
    <row r="180" spans="1:23" x14ac:dyDescent="0.25">
      <c r="A180" s="5"/>
      <c r="B180" s="6" t="s">
        <v>14</v>
      </c>
      <c r="C180" s="8"/>
      <c r="D180" s="12"/>
      <c r="E180" s="8"/>
      <c r="F180" s="8"/>
      <c r="G180" s="8"/>
      <c r="H180" s="12"/>
      <c r="I180" s="8"/>
      <c r="J180" s="8">
        <f>J171</f>
        <v>178655.50999999998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9"/>
      <c r="V180" s="6"/>
      <c r="W180" s="6"/>
    </row>
    <row r="181" spans="1:23" x14ac:dyDescent="0.25">
      <c r="A181" s="1"/>
      <c r="B181" s="2" t="s">
        <v>9</v>
      </c>
      <c r="C181" s="3"/>
      <c r="D181" s="3"/>
      <c r="E181" s="3"/>
      <c r="F181" s="3"/>
      <c r="G181" s="3"/>
      <c r="H181" s="3"/>
      <c r="I181" s="3"/>
      <c r="J181" s="3">
        <f>J168</f>
        <v>37345.03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4"/>
      <c r="V181" s="2"/>
      <c r="W181" s="2"/>
    </row>
    <row r="182" spans="1:23" x14ac:dyDescent="0.25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4"/>
      <c r="V182" s="2"/>
      <c r="W182" s="2"/>
    </row>
    <row r="183" spans="1:23" x14ac:dyDescent="0.25">
      <c r="A183" s="1"/>
      <c r="B183" s="2"/>
      <c r="C183" s="3"/>
      <c r="D183" s="3"/>
      <c r="E183" s="3"/>
      <c r="F183" s="3"/>
      <c r="G183" s="3"/>
      <c r="H183" s="3"/>
      <c r="I183" s="3"/>
      <c r="J183" s="3">
        <f>J180-J181</f>
        <v>141310.47999999998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4"/>
      <c r="V183" s="2"/>
      <c r="W183" s="2"/>
    </row>
    <row r="187" spans="1:23" x14ac:dyDescent="0.25">
      <c r="C187" s="26"/>
    </row>
  </sheetData>
  <sheetProtection algorithmName="SHA-512" hashValue="K8GrK77B7Xaxa2KRi0GUMq6/eZHQ4QQPATCIQ+3WwzloJ9MTohHcI+8+O5TaZqvwR44yRDAw1eNJ6S0/FGS0ZQ==" saltValue="NA1y5jz9AVNHGIqs+ALm3A==" spinCount="100000" sheet="1" formatCells="0" formatColumns="0" formatRows="0" insertColumns="0" insertRows="0" insertHyperlinks="0" deleteColumns="0" deleteRows="0" sort="0" autoFilter="0" pivotTables="0"/>
  <mergeCells count="2">
    <mergeCell ref="A1:F1"/>
    <mergeCell ref="V5:W5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8"/>
  <sheetViews>
    <sheetView topLeftCell="B25" workbookViewId="0">
      <selection activeCell="H37" sqref="H37"/>
    </sheetView>
  </sheetViews>
  <sheetFormatPr defaultRowHeight="13.2" x14ac:dyDescent="0.25"/>
  <cols>
    <col min="1" max="1" width="4" customWidth="1"/>
    <col min="2" max="4" width="9" customWidth="1"/>
    <col min="5" max="5" width="11.88671875" customWidth="1"/>
    <col min="6" max="6" width="15.5546875" style="232" customWidth="1"/>
    <col min="7" max="7" width="14.88671875" customWidth="1"/>
    <col min="8" max="8" width="17.44140625" customWidth="1"/>
    <col min="9" max="1022" width="9" customWidth="1"/>
  </cols>
  <sheetData>
    <row r="2" spans="2:9" ht="15.6" x14ac:dyDescent="0.3">
      <c r="B2" s="313" t="s">
        <v>258</v>
      </c>
      <c r="C2" s="313"/>
      <c r="D2" s="313"/>
      <c r="E2" s="313"/>
      <c r="F2" s="313"/>
      <c r="G2" s="313"/>
    </row>
    <row r="3" spans="2:9" ht="17.399999999999999" x14ac:dyDescent="0.3">
      <c r="B3" s="71" t="s">
        <v>277</v>
      </c>
      <c r="C3" s="71"/>
      <c r="D3" s="71"/>
    </row>
    <row r="5" spans="2:9" ht="17.399999999999999" x14ac:dyDescent="0.3">
      <c r="B5" s="71" t="s">
        <v>231</v>
      </c>
      <c r="C5" s="71"/>
    </row>
    <row r="7" spans="2:9" ht="21" x14ac:dyDescent="0.4">
      <c r="F7" s="236" t="s">
        <v>232</v>
      </c>
    </row>
    <row r="8" spans="2:9" ht="21.6" thickBot="1" x14ac:dyDescent="0.45">
      <c r="F8" s="236"/>
    </row>
    <row r="9" spans="2:9" ht="18" customHeight="1" thickBot="1" x14ac:dyDescent="0.3">
      <c r="B9" s="237"/>
      <c r="C9" s="238"/>
      <c r="D9" s="238"/>
      <c r="E9" s="239"/>
      <c r="F9" s="240"/>
      <c r="G9" s="241"/>
      <c r="H9" s="55"/>
      <c r="I9" s="55"/>
    </row>
    <row r="10" spans="2:9" ht="18" customHeight="1" x14ac:dyDescent="0.3">
      <c r="B10" s="242"/>
      <c r="C10" s="55"/>
      <c r="D10" s="55"/>
      <c r="E10" s="243"/>
      <c r="F10" s="244" t="s">
        <v>233</v>
      </c>
      <c r="G10" s="245" t="s">
        <v>234</v>
      </c>
      <c r="H10" s="245" t="s">
        <v>234</v>
      </c>
    </row>
    <row r="11" spans="2:9" ht="18" customHeight="1" x14ac:dyDescent="0.25">
      <c r="B11" s="242"/>
      <c r="C11" s="55"/>
      <c r="D11" s="55"/>
      <c r="E11" s="243"/>
      <c r="F11" s="246"/>
      <c r="G11" s="247"/>
      <c r="H11" s="247"/>
    </row>
    <row r="12" spans="2:9" ht="18" customHeight="1" thickBot="1" x14ac:dyDescent="0.35">
      <c r="B12" s="248" t="s">
        <v>235</v>
      </c>
      <c r="C12" s="169"/>
      <c r="D12" s="169"/>
      <c r="E12" s="243"/>
      <c r="F12" s="249">
        <v>43101</v>
      </c>
      <c r="G12" s="250">
        <v>43281</v>
      </c>
      <c r="H12" s="250">
        <v>43465</v>
      </c>
    </row>
    <row r="13" spans="2:9" ht="18" customHeight="1" thickBot="1" x14ac:dyDescent="0.35">
      <c r="B13" s="242"/>
      <c r="C13" s="55"/>
      <c r="D13" s="55"/>
      <c r="E13" s="243"/>
      <c r="F13" s="251"/>
      <c r="G13" s="252"/>
      <c r="H13" s="252"/>
    </row>
    <row r="14" spans="2:9" ht="18" customHeight="1" x14ac:dyDescent="0.25">
      <c r="B14" s="253" t="s">
        <v>320</v>
      </c>
      <c r="C14" s="254"/>
      <c r="D14" s="254"/>
      <c r="E14" s="255"/>
      <c r="F14" s="295">
        <v>18950.93</v>
      </c>
      <c r="G14" s="295">
        <v>18950.93</v>
      </c>
      <c r="H14" s="257"/>
    </row>
    <row r="15" spans="2:9" ht="18" customHeight="1" x14ac:dyDescent="0.25">
      <c r="B15" s="253" t="s">
        <v>317</v>
      </c>
      <c r="C15" s="254"/>
      <c r="D15" s="254"/>
      <c r="E15" s="255"/>
      <c r="F15" s="295"/>
      <c r="G15" s="293">
        <v>12946.58</v>
      </c>
      <c r="H15" s="256">
        <v>1521.89</v>
      </c>
    </row>
    <row r="16" spans="2:9" ht="18" customHeight="1" x14ac:dyDescent="0.25">
      <c r="B16" s="253" t="s">
        <v>316</v>
      </c>
      <c r="C16" s="254"/>
      <c r="D16" s="254"/>
      <c r="E16" s="255"/>
      <c r="F16" s="295">
        <v>11000</v>
      </c>
      <c r="H16" s="290">
        <v>79379.02</v>
      </c>
    </row>
    <row r="17" spans="1:9" ht="18" customHeight="1" x14ac:dyDescent="0.25">
      <c r="B17" s="253" t="s">
        <v>304</v>
      </c>
      <c r="C17" s="254"/>
      <c r="D17" s="254"/>
      <c r="E17" s="255"/>
      <c r="F17" s="296"/>
      <c r="G17" s="256">
        <v>8.3000000000000007</v>
      </c>
      <c r="H17" s="256">
        <f>0.05+253.48</f>
        <v>253.53</v>
      </c>
      <c r="I17" s="258"/>
    </row>
    <row r="18" spans="1:9" ht="18" customHeight="1" x14ac:dyDescent="0.25">
      <c r="B18" s="253" t="s">
        <v>236</v>
      </c>
      <c r="C18" s="55"/>
      <c r="D18" s="55"/>
      <c r="E18" s="243"/>
      <c r="F18" s="295"/>
      <c r="G18" s="256">
        <f>450+300</f>
        <v>750</v>
      </c>
      <c r="H18" s="256">
        <f>2095.18-300</f>
        <v>1795.1799999999998</v>
      </c>
    </row>
    <row r="19" spans="1:9" ht="18" customHeight="1" x14ac:dyDescent="0.25">
      <c r="B19" s="253" t="s">
        <v>318</v>
      </c>
      <c r="C19" s="55"/>
      <c r="D19" s="55"/>
      <c r="E19" s="243"/>
      <c r="F19" s="256"/>
      <c r="G19" s="256"/>
      <c r="H19" s="256">
        <v>64995</v>
      </c>
      <c r="I19" s="258"/>
    </row>
    <row r="20" spans="1:9" ht="18" customHeight="1" x14ac:dyDescent="0.25">
      <c r="B20" s="253" t="s">
        <v>319</v>
      </c>
      <c r="C20" s="55"/>
      <c r="D20" s="55"/>
      <c r="E20" s="243"/>
      <c r="F20" s="256"/>
      <c r="G20" s="305"/>
      <c r="H20" s="256">
        <v>9861</v>
      </c>
      <c r="I20" s="258"/>
    </row>
    <row r="21" spans="1:9" ht="18" customHeight="1" x14ac:dyDescent="0.25">
      <c r="B21" s="253" t="s">
        <v>303</v>
      </c>
      <c r="C21" s="55"/>
      <c r="D21" s="55"/>
      <c r="E21" s="243"/>
      <c r="F21" s="256"/>
      <c r="G21" s="294">
        <v>130</v>
      </c>
      <c r="H21" s="256">
        <v>113.08</v>
      </c>
    </row>
    <row r="22" spans="1:9" ht="18" customHeight="1" x14ac:dyDescent="0.25">
      <c r="B22" s="242"/>
      <c r="C22" s="55"/>
      <c r="D22" s="55"/>
      <c r="E22" s="243"/>
      <c r="F22" s="256"/>
      <c r="G22" s="256"/>
      <c r="H22" s="268"/>
    </row>
    <row r="23" spans="1:9" ht="18" customHeight="1" x14ac:dyDescent="0.25">
      <c r="B23" s="242"/>
      <c r="C23" s="55"/>
      <c r="D23" s="55"/>
      <c r="E23" s="243"/>
      <c r="F23" s="256"/>
      <c r="G23" s="256"/>
      <c r="H23" s="256"/>
    </row>
    <row r="24" spans="1:9" ht="15.6" x14ac:dyDescent="0.3">
      <c r="B24" s="248" t="s">
        <v>237</v>
      </c>
      <c r="C24" s="169"/>
      <c r="D24" s="169"/>
      <c r="E24" s="259"/>
      <c r="F24" s="260">
        <f>SUM(F14:F23)</f>
        <v>29950.93</v>
      </c>
      <c r="G24" s="260">
        <f>SUM(G14:G23)</f>
        <v>32785.81</v>
      </c>
      <c r="H24" s="260">
        <f>SUM(H14:H21)</f>
        <v>157918.69999999998</v>
      </c>
    </row>
    <row r="25" spans="1:9" x14ac:dyDescent="0.25">
      <c r="B25" s="242"/>
      <c r="C25" s="55"/>
      <c r="D25" s="55"/>
      <c r="E25" s="243"/>
      <c r="F25" s="256"/>
      <c r="G25" s="261"/>
    </row>
    <row r="26" spans="1:9" x14ac:dyDescent="0.25">
      <c r="B26" s="55"/>
      <c r="C26" s="55"/>
      <c r="D26" s="55"/>
      <c r="E26" s="55"/>
      <c r="F26" s="216"/>
      <c r="G26" s="55"/>
    </row>
    <row r="27" spans="1:9" x14ac:dyDescent="0.25">
      <c r="B27" s="55"/>
      <c r="C27" s="55"/>
      <c r="D27" s="55"/>
      <c r="E27" s="55"/>
      <c r="F27" s="309" t="s">
        <v>322</v>
      </c>
      <c r="G27" s="303">
        <f>G14</f>
        <v>18950.93</v>
      </c>
    </row>
    <row r="28" spans="1:9" ht="39.6" x14ac:dyDescent="0.25">
      <c r="F28" s="308" t="s">
        <v>321</v>
      </c>
      <c r="G28" s="306">
        <f>G15+G17+G18+G21</f>
        <v>13834.88</v>
      </c>
    </row>
    <row r="29" spans="1:9" ht="39.6" x14ac:dyDescent="0.25">
      <c r="B29" s="258" t="s">
        <v>238</v>
      </c>
      <c r="F29" s="308" t="s">
        <v>323</v>
      </c>
      <c r="G29" s="303">
        <f>H15+H16+H17+H18+H19+H20+H21</f>
        <v>157918.69999999998</v>
      </c>
    </row>
    <row r="30" spans="1:9" ht="39.6" x14ac:dyDescent="0.25">
      <c r="A30" s="55"/>
      <c r="B30" s="55"/>
      <c r="C30" s="55"/>
      <c r="D30" s="55"/>
      <c r="E30" s="55"/>
      <c r="F30" s="308" t="s">
        <v>325</v>
      </c>
      <c r="G30" s="310">
        <f>'cons.usc. 2018'!G29</f>
        <v>12013.81</v>
      </c>
      <c r="H30" s="55"/>
    </row>
    <row r="31" spans="1:9" ht="39.6" x14ac:dyDescent="0.25">
      <c r="A31" s="55"/>
      <c r="B31" s="55"/>
      <c r="C31" s="55"/>
      <c r="D31" s="55"/>
      <c r="E31" s="55"/>
      <c r="F31" s="308" t="s">
        <v>326</v>
      </c>
      <c r="G31" s="311">
        <f>'cons.usc. 2018'!H29</f>
        <v>37380.22</v>
      </c>
      <c r="H31" s="55"/>
    </row>
    <row r="32" spans="1:9" x14ac:dyDescent="0.25">
      <c r="A32" s="55"/>
      <c r="B32" s="55"/>
      <c r="C32" s="55"/>
      <c r="D32" s="55"/>
      <c r="E32" s="55"/>
      <c r="F32" s="309" t="s">
        <v>327</v>
      </c>
      <c r="G32" s="312">
        <f>G27+G28+G29-G30-G31</f>
        <v>141310.47999999998</v>
      </c>
      <c r="H32" s="55"/>
    </row>
    <row r="33" spans="1:8" ht="15.6" x14ac:dyDescent="0.3">
      <c r="A33" s="55"/>
      <c r="B33" s="233"/>
      <c r="C33" s="169"/>
      <c r="D33" s="169"/>
      <c r="E33" s="55"/>
      <c r="F33" s="300"/>
      <c r="G33" s="302"/>
      <c r="H33" s="55"/>
    </row>
    <row r="34" spans="1:8" ht="15.6" x14ac:dyDescent="0.3">
      <c r="A34" s="55"/>
      <c r="B34" s="55"/>
      <c r="C34" s="55"/>
      <c r="D34" s="55"/>
      <c r="E34" s="55"/>
      <c r="F34" s="292"/>
      <c r="G34" s="297"/>
      <c r="H34" s="55"/>
    </row>
    <row r="35" spans="1:8" ht="12.75" customHeight="1" x14ac:dyDescent="0.3">
      <c r="A35" s="55"/>
      <c r="B35" s="254"/>
      <c r="C35" s="254"/>
      <c r="D35" s="254"/>
      <c r="E35" s="254"/>
      <c r="F35" s="292"/>
      <c r="G35" s="234"/>
      <c r="H35" s="55"/>
    </row>
    <row r="36" spans="1:8" ht="12.75" customHeight="1" x14ac:dyDescent="0.3">
      <c r="A36" s="55"/>
      <c r="B36" s="254"/>
      <c r="C36" s="254"/>
      <c r="D36" s="254"/>
      <c r="E36" s="254"/>
      <c r="F36" s="292"/>
      <c r="G36" s="234"/>
      <c r="H36" s="55"/>
    </row>
    <row r="37" spans="1:8" ht="12.75" customHeight="1" x14ac:dyDescent="0.3">
      <c r="A37" s="55"/>
      <c r="B37" s="254"/>
      <c r="C37" s="254"/>
      <c r="D37" s="254"/>
      <c r="E37" s="254"/>
      <c r="F37" s="292"/>
      <c r="G37" s="304"/>
      <c r="H37" s="55"/>
    </row>
    <row r="38" spans="1:8" ht="12.75" customHeight="1" x14ac:dyDescent="0.3">
      <c r="A38" s="55"/>
      <c r="B38" s="254"/>
      <c r="C38" s="254"/>
      <c r="D38" s="254"/>
      <c r="E38" s="254"/>
      <c r="F38" s="292"/>
      <c r="G38" s="234"/>
      <c r="H38" s="55"/>
    </row>
    <row r="39" spans="1:8" ht="12.75" customHeight="1" x14ac:dyDescent="0.3">
      <c r="A39" s="55"/>
      <c r="B39" s="254"/>
      <c r="C39" s="55"/>
      <c r="D39" s="55"/>
      <c r="E39" s="55"/>
      <c r="F39" s="292"/>
      <c r="G39" s="234"/>
      <c r="H39" s="55"/>
    </row>
    <row r="40" spans="1:8" x14ac:dyDescent="0.25">
      <c r="A40" s="55"/>
      <c r="B40" s="254"/>
      <c r="C40" s="55"/>
      <c r="D40" s="55"/>
      <c r="E40" s="55"/>
      <c r="F40" s="234"/>
      <c r="G40" s="234"/>
      <c r="H40" s="55"/>
    </row>
    <row r="41" spans="1:8" x14ac:dyDescent="0.25">
      <c r="A41" s="55"/>
      <c r="B41" s="254"/>
      <c r="C41" s="55"/>
      <c r="D41" s="55"/>
      <c r="E41" s="55"/>
      <c r="F41" s="234"/>
      <c r="G41" s="234"/>
      <c r="H41" s="55"/>
    </row>
    <row r="42" spans="1:8" x14ac:dyDescent="0.25">
      <c r="A42" s="55"/>
      <c r="B42" s="254"/>
      <c r="C42" s="55"/>
      <c r="D42" s="55"/>
      <c r="E42" s="55"/>
      <c r="F42" s="234"/>
      <c r="G42" s="234"/>
      <c r="H42" s="55"/>
    </row>
    <row r="43" spans="1:8" x14ac:dyDescent="0.25">
      <c r="A43" s="55"/>
      <c r="B43" s="254"/>
      <c r="C43" s="55"/>
      <c r="D43" s="55"/>
      <c r="E43" s="55"/>
      <c r="F43" s="234"/>
      <c r="G43" s="234"/>
      <c r="H43" s="55"/>
    </row>
    <row r="44" spans="1:8" x14ac:dyDescent="0.25">
      <c r="A44" s="55"/>
      <c r="B44" s="55"/>
      <c r="C44" s="55"/>
      <c r="D44" s="55"/>
      <c r="E44" s="55"/>
      <c r="F44" s="234"/>
      <c r="G44" s="234"/>
      <c r="H44" s="55"/>
    </row>
    <row r="45" spans="1:8" ht="15.6" x14ac:dyDescent="0.3">
      <c r="A45" s="55"/>
      <c r="B45" s="233"/>
      <c r="C45" s="169"/>
      <c r="D45" s="169"/>
      <c r="E45" s="169"/>
      <c r="F45" s="301"/>
      <c r="G45" s="301"/>
      <c r="H45" s="55"/>
    </row>
    <row r="46" spans="1:8" x14ac:dyDescent="0.25">
      <c r="A46" s="55"/>
      <c r="B46" s="55"/>
      <c r="C46" s="55"/>
      <c r="D46" s="55"/>
      <c r="E46" s="55"/>
      <c r="F46" s="234"/>
      <c r="G46" s="303"/>
      <c r="H46" s="55"/>
    </row>
    <row r="47" spans="1:8" x14ac:dyDescent="0.25">
      <c r="A47" s="55"/>
      <c r="B47" s="55"/>
      <c r="C47" s="55"/>
      <c r="D47" s="55"/>
      <c r="E47" s="55"/>
      <c r="F47" s="234"/>
      <c r="G47" s="303"/>
      <c r="H47" s="55"/>
    </row>
    <row r="48" spans="1:8" x14ac:dyDescent="0.25">
      <c r="A48" s="55"/>
      <c r="B48" s="55"/>
      <c r="C48" s="55"/>
      <c r="D48" s="55"/>
      <c r="E48" s="55"/>
      <c r="F48" s="216"/>
      <c r="G48" s="55"/>
      <c r="H48" s="55"/>
    </row>
  </sheetData>
  <sheetProtection algorithmName="SHA-512" hashValue="RhA+L3yQ1coYqlE5kXcOf8ECfglu4sRrXgYcl94DX8Tb08eA1BkU+IDopoFOrkYXG2RwWbAyRR2uW0LhQ5RE+g==" saltValue="fh/yiir/y4UVMwzxnJ5nrA==" spinCount="100000" sheet="1" formatCells="0" formatColumns="0" formatRows="0" insertColumns="0" insertRows="0" insertHyperlinks="0" deleteColumns="0" deleteRows="0" sort="0" autoFilter="0" pivotTables="0"/>
  <mergeCells count="1">
    <mergeCell ref="B2:G2"/>
  </mergeCells>
  <printOptions horizontalCentered="1" verticalCentered="1"/>
  <pageMargins left="0" right="0" top="0" bottom="0" header="0.51181102362204722" footer="0.51181102362204722"/>
  <pageSetup paperSize="9" scale="85" firstPageNumber="0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="90" zoomScaleNormal="90" workbookViewId="0">
      <selection activeCell="B2" sqref="B2:I29"/>
    </sheetView>
  </sheetViews>
  <sheetFormatPr defaultRowHeight="13.2" x14ac:dyDescent="0.25"/>
  <cols>
    <col min="1" max="1" width="9" customWidth="1"/>
    <col min="2" max="2" width="36.88671875" customWidth="1"/>
    <col min="3" max="4" width="9" hidden="1" customWidth="1"/>
    <col min="5" max="5" width="0.109375" customWidth="1"/>
    <col min="6" max="6" width="20.44140625" style="232" customWidth="1"/>
    <col min="7" max="7" width="16.88671875" style="232" customWidth="1"/>
    <col min="8" max="8" width="19.88671875" customWidth="1"/>
    <col min="9" max="9" width="11.88671875" bestFit="1" customWidth="1"/>
    <col min="10" max="1024" width="9" customWidth="1"/>
  </cols>
  <sheetData>
    <row r="1" spans="2:9" ht="15.6" x14ac:dyDescent="0.3">
      <c r="B1" s="313"/>
      <c r="C1" s="313"/>
      <c r="D1" s="313"/>
      <c r="E1" s="313"/>
      <c r="F1" s="313"/>
      <c r="G1" s="313"/>
    </row>
    <row r="2" spans="2:9" s="71" customFormat="1" ht="24" customHeight="1" x14ac:dyDescent="0.4">
      <c r="B2" s="315" t="s">
        <v>258</v>
      </c>
      <c r="C2" s="315"/>
      <c r="D2" s="315"/>
      <c r="E2" s="315"/>
      <c r="F2" s="315"/>
      <c r="G2" s="315"/>
      <c r="H2" s="315"/>
      <c r="I2" s="315"/>
    </row>
    <row r="3" spans="2:9" s="71" customFormat="1" ht="17.399999999999999" x14ac:dyDescent="0.3">
      <c r="B3" s="71" t="s">
        <v>306</v>
      </c>
      <c r="F3" s="262"/>
      <c r="G3" s="262"/>
    </row>
    <row r="4" spans="2:9" ht="17.399999999999999" x14ac:dyDescent="0.3">
      <c r="B4" s="71" t="s">
        <v>231</v>
      </c>
    </row>
    <row r="6" spans="2:9" ht="21" x14ac:dyDescent="0.4">
      <c r="E6" s="263"/>
      <c r="F6" s="236" t="s">
        <v>6</v>
      </c>
    </row>
    <row r="7" spans="2:9" ht="13.8" thickBot="1" x14ac:dyDescent="0.3"/>
    <row r="8" spans="2:9" ht="18" customHeight="1" x14ac:dyDescent="0.3">
      <c r="B8" s="264"/>
      <c r="C8" s="265"/>
      <c r="D8" s="265"/>
      <c r="E8" s="265"/>
      <c r="F8" s="266" t="s">
        <v>233</v>
      </c>
      <c r="G8" s="267" t="s">
        <v>234</v>
      </c>
      <c r="H8" s="267" t="s">
        <v>234</v>
      </c>
    </row>
    <row r="9" spans="2:9" ht="18" customHeight="1" x14ac:dyDescent="0.25">
      <c r="B9" s="268"/>
      <c r="C9" s="35"/>
      <c r="D9" s="35"/>
      <c r="E9" s="35"/>
      <c r="F9" s="269"/>
      <c r="G9" s="270"/>
      <c r="H9" s="270"/>
    </row>
    <row r="10" spans="2:9" ht="18" customHeight="1" x14ac:dyDescent="0.3">
      <c r="B10" s="271" t="s">
        <v>239</v>
      </c>
      <c r="C10" s="35"/>
      <c r="D10" s="35"/>
      <c r="E10" s="35"/>
      <c r="F10" s="272" t="s">
        <v>311</v>
      </c>
      <c r="G10" s="273">
        <v>43281</v>
      </c>
      <c r="H10" s="273">
        <v>43465</v>
      </c>
    </row>
    <row r="11" spans="2:9" ht="18" customHeight="1" x14ac:dyDescent="0.25">
      <c r="B11" s="268"/>
      <c r="C11" s="35"/>
      <c r="D11" s="35"/>
      <c r="E11" s="35"/>
      <c r="F11" s="269"/>
      <c r="G11" s="270"/>
      <c r="H11" s="270"/>
    </row>
    <row r="12" spans="2:9" ht="18" customHeight="1" x14ac:dyDescent="0.25">
      <c r="B12" s="268" t="s">
        <v>240</v>
      </c>
      <c r="C12" s="35"/>
      <c r="D12" s="35"/>
      <c r="E12" s="35"/>
      <c r="F12" s="274">
        <v>1000</v>
      </c>
      <c r="G12" s="276">
        <v>264.45</v>
      </c>
      <c r="H12" s="276">
        <v>140</v>
      </c>
    </row>
    <row r="13" spans="2:9" ht="18" customHeight="1" x14ac:dyDescent="0.25">
      <c r="B13" s="268" t="s">
        <v>310</v>
      </c>
      <c r="C13" s="35"/>
      <c r="D13" s="35"/>
      <c r="E13" s="35"/>
      <c r="F13" s="274">
        <v>1800</v>
      </c>
      <c r="G13" s="276">
        <v>3050</v>
      </c>
      <c r="H13" s="276">
        <v>900</v>
      </c>
    </row>
    <row r="14" spans="2:9" ht="18" customHeight="1" x14ac:dyDescent="0.25">
      <c r="B14" s="268" t="s">
        <v>241</v>
      </c>
      <c r="C14" s="35"/>
      <c r="D14" s="35"/>
      <c r="E14" s="35"/>
      <c r="F14" s="274">
        <v>6400</v>
      </c>
      <c r="G14" s="276">
        <f>643.6+17.5</f>
        <v>661.1</v>
      </c>
      <c r="H14" s="276">
        <f>32652.98-17.5</f>
        <v>32635.48</v>
      </c>
    </row>
    <row r="15" spans="2:9" ht="18" customHeight="1" x14ac:dyDescent="0.25">
      <c r="B15" s="268" t="s">
        <v>242</v>
      </c>
      <c r="C15" s="35"/>
      <c r="D15" s="35"/>
      <c r="E15" s="35"/>
      <c r="F15" s="274">
        <v>2500</v>
      </c>
      <c r="G15" s="276">
        <v>580</v>
      </c>
      <c r="H15" s="276"/>
      <c r="I15" s="258"/>
    </row>
    <row r="16" spans="2:9" ht="18" customHeight="1" x14ac:dyDescent="0.25">
      <c r="B16" s="268" t="s">
        <v>243</v>
      </c>
      <c r="C16" s="35"/>
      <c r="D16" s="35"/>
      <c r="E16" s="35"/>
      <c r="F16" s="274">
        <v>4000</v>
      </c>
      <c r="G16" s="276">
        <v>2400</v>
      </c>
      <c r="H16" s="276">
        <v>900</v>
      </c>
    </row>
    <row r="17" spans="2:9" ht="18" customHeight="1" x14ac:dyDescent="0.25">
      <c r="B17" s="268" t="s">
        <v>244</v>
      </c>
      <c r="C17" s="35"/>
      <c r="D17" s="35"/>
      <c r="E17" s="35"/>
      <c r="F17" s="274"/>
      <c r="G17" s="276">
        <v>2277.23</v>
      </c>
      <c r="H17" s="276"/>
    </row>
    <row r="18" spans="2:9" ht="18" customHeight="1" x14ac:dyDescent="0.25">
      <c r="B18" s="268" t="s">
        <v>245</v>
      </c>
      <c r="C18" s="35"/>
      <c r="D18" s="35"/>
      <c r="E18" s="35"/>
      <c r="F18" s="274"/>
      <c r="G18" s="276">
        <v>0</v>
      </c>
      <c r="H18" s="276">
        <v>1378</v>
      </c>
    </row>
    <row r="19" spans="2:9" ht="18" customHeight="1" x14ac:dyDescent="0.25">
      <c r="B19" s="268" t="s">
        <v>246</v>
      </c>
      <c r="C19" s="35"/>
      <c r="D19" s="35"/>
      <c r="E19" s="35"/>
      <c r="F19" s="274">
        <v>13500</v>
      </c>
      <c r="G19" s="276">
        <v>2290</v>
      </c>
      <c r="H19" s="276">
        <v>0</v>
      </c>
    </row>
    <row r="20" spans="2:9" ht="18" customHeight="1" x14ac:dyDescent="0.25">
      <c r="B20" s="268" t="s">
        <v>247</v>
      </c>
      <c r="C20" s="35"/>
      <c r="D20" s="35"/>
      <c r="E20" s="35"/>
      <c r="F20" s="274">
        <v>600</v>
      </c>
      <c r="G20" s="276"/>
      <c r="H20" s="276"/>
    </row>
    <row r="21" spans="2:9" ht="18" customHeight="1" x14ac:dyDescent="0.25">
      <c r="B21" s="268" t="s">
        <v>248</v>
      </c>
      <c r="C21" s="35"/>
      <c r="D21" s="35"/>
      <c r="E21" s="35"/>
      <c r="F21" s="274"/>
      <c r="G21" s="276"/>
      <c r="H21" s="276">
        <v>1126.6199999999999</v>
      </c>
    </row>
    <row r="22" spans="2:9" ht="18" customHeight="1" x14ac:dyDescent="0.25">
      <c r="B22" s="268" t="s">
        <v>249</v>
      </c>
      <c r="C22" s="35"/>
      <c r="D22" s="35"/>
      <c r="E22" s="35"/>
      <c r="F22" s="274">
        <v>300</v>
      </c>
      <c r="G22" s="276">
        <f>172.14-24.93-5-19.37-10.14+2.5+2.5+2.5</f>
        <v>120.19999999999997</v>
      </c>
      <c r="H22" s="276">
        <f>24.93+5+19.37+10.14+67.43-2.5-2.5-2.5</f>
        <v>119.37</v>
      </c>
    </row>
    <row r="23" spans="2:9" ht="18" customHeight="1" x14ac:dyDescent="0.25">
      <c r="B23" s="277"/>
      <c r="C23" s="35"/>
      <c r="D23" s="35"/>
      <c r="E23" s="35"/>
      <c r="F23" s="274"/>
      <c r="G23" s="276"/>
      <c r="H23" s="276"/>
    </row>
    <row r="24" spans="2:9" ht="18" customHeight="1" x14ac:dyDescent="0.3">
      <c r="B24" s="271" t="s">
        <v>250</v>
      </c>
      <c r="C24" s="278"/>
      <c r="D24" s="278"/>
      <c r="E24" s="35"/>
      <c r="F24" s="274"/>
      <c r="G24" s="276"/>
      <c r="H24" s="276"/>
    </row>
    <row r="25" spans="2:9" ht="18" customHeight="1" x14ac:dyDescent="0.25">
      <c r="B25" s="268"/>
      <c r="C25" s="35"/>
      <c r="D25" s="35"/>
      <c r="E25" s="35"/>
      <c r="F25" s="274"/>
      <c r="G25" s="276"/>
      <c r="H25" s="276"/>
    </row>
    <row r="26" spans="2:9" ht="18" customHeight="1" x14ac:dyDescent="0.25">
      <c r="B26" s="268" t="s">
        <v>324</v>
      </c>
      <c r="C26" s="35"/>
      <c r="D26" s="35"/>
      <c r="E26" s="35"/>
      <c r="F26" s="274"/>
      <c r="G26" s="276">
        <f>15002.83-15000</f>
        <v>2.8299999999999272</v>
      </c>
      <c r="H26" s="276">
        <f>5437.61-5436.86</f>
        <v>0.75</v>
      </c>
    </row>
    <row r="27" spans="2:9" ht="18" customHeight="1" x14ac:dyDescent="0.25">
      <c r="B27" s="277" t="s">
        <v>305</v>
      </c>
      <c r="C27" s="35"/>
      <c r="D27" s="35"/>
      <c r="E27" s="35"/>
      <c r="F27" s="274">
        <v>400</v>
      </c>
      <c r="G27" s="276">
        <v>368</v>
      </c>
      <c r="H27" s="276">
        <v>180</v>
      </c>
    </row>
    <row r="28" spans="2:9" ht="18" customHeight="1" x14ac:dyDescent="0.25">
      <c r="B28" s="268"/>
      <c r="C28" s="35"/>
      <c r="D28" s="35"/>
      <c r="E28" s="35"/>
      <c r="F28" s="275"/>
      <c r="G28" s="276"/>
      <c r="H28" s="276"/>
    </row>
    <row r="29" spans="2:9" ht="18" customHeight="1" thickBot="1" x14ac:dyDescent="0.35">
      <c r="B29" s="279" t="s">
        <v>251</v>
      </c>
      <c r="C29" s="35"/>
      <c r="D29" s="35"/>
      <c r="E29" s="35"/>
      <c r="F29" s="280">
        <f>SUM(F12:F28)</f>
        <v>30500</v>
      </c>
      <c r="G29" s="281">
        <f>SUM(G12:G28)</f>
        <v>12013.81</v>
      </c>
      <c r="H29" s="281">
        <f>SUM(H12:H28)</f>
        <v>37380.22</v>
      </c>
      <c r="I29" s="3"/>
    </row>
    <row r="30" spans="2:9" ht="18" customHeight="1" thickBot="1" x14ac:dyDescent="0.35">
      <c r="B30" s="279"/>
      <c r="C30" s="282"/>
      <c r="D30" s="282"/>
      <c r="E30" s="282"/>
      <c r="F30" s="283"/>
      <c r="G30" s="284"/>
    </row>
    <row r="31" spans="2:9" ht="18" customHeight="1" x14ac:dyDescent="0.25">
      <c r="B31" s="258" t="s">
        <v>252</v>
      </c>
      <c r="G31" s="232" t="s">
        <v>18</v>
      </c>
    </row>
    <row r="32" spans="2:9" ht="26.4" x14ac:dyDescent="0.25">
      <c r="F32" s="307" t="s">
        <v>325</v>
      </c>
      <c r="G32" s="310">
        <f>G29</f>
        <v>12013.81</v>
      </c>
    </row>
    <row r="33" spans="1:7" ht="26.4" x14ac:dyDescent="0.25">
      <c r="F33" s="307" t="s">
        <v>326</v>
      </c>
      <c r="G33" s="311">
        <f>H29</f>
        <v>37380.22</v>
      </c>
    </row>
    <row r="34" spans="1:7" ht="17.399999999999999" x14ac:dyDescent="0.3">
      <c r="B34" s="71"/>
      <c r="C34" s="71"/>
      <c r="D34" s="71"/>
      <c r="E34" s="71"/>
      <c r="F34" s="262"/>
      <c r="G34" s="310">
        <f>SUM(G32:G33)</f>
        <v>49394.03</v>
      </c>
    </row>
    <row r="35" spans="1:7" ht="17.399999999999999" x14ac:dyDescent="0.3">
      <c r="B35" s="71"/>
    </row>
    <row r="37" spans="1:7" ht="21" x14ac:dyDescent="0.4">
      <c r="A37" s="55"/>
      <c r="B37" s="55"/>
      <c r="C37" s="55"/>
      <c r="D37" s="55"/>
      <c r="E37" s="298"/>
      <c r="F37" s="299"/>
      <c r="G37" s="216"/>
    </row>
    <row r="38" spans="1:7" x14ac:dyDescent="0.25">
      <c r="A38" s="55"/>
      <c r="B38" s="55"/>
      <c r="C38" s="55"/>
      <c r="D38" s="55"/>
      <c r="E38" s="55"/>
      <c r="F38" s="216"/>
      <c r="G38" s="216"/>
    </row>
    <row r="39" spans="1:7" ht="15.6" x14ac:dyDescent="0.3">
      <c r="A39" s="55"/>
      <c r="B39" s="55"/>
      <c r="C39" s="55"/>
      <c r="D39" s="55"/>
      <c r="E39" s="55"/>
      <c r="F39" s="297"/>
      <c r="G39" s="297"/>
    </row>
    <row r="40" spans="1:7" x14ac:dyDescent="0.25">
      <c r="A40" s="55"/>
      <c r="B40" s="55"/>
      <c r="C40" s="55"/>
      <c r="D40" s="55"/>
      <c r="E40" s="55"/>
      <c r="F40" s="216"/>
      <c r="G40" s="216"/>
    </row>
    <row r="41" spans="1:7" ht="15.6" x14ac:dyDescent="0.3">
      <c r="A41" s="55"/>
      <c r="B41" s="233"/>
      <c r="C41" s="55"/>
      <c r="D41" s="55"/>
      <c r="E41" s="55"/>
      <c r="F41" s="300"/>
      <c r="G41" s="300"/>
    </row>
    <row r="42" spans="1:7" x14ac:dyDescent="0.25">
      <c r="A42" s="55"/>
      <c r="B42" s="55"/>
      <c r="C42" s="55"/>
      <c r="D42" s="55"/>
      <c r="E42" s="55"/>
      <c r="F42" s="216"/>
      <c r="G42" s="216"/>
    </row>
    <row r="43" spans="1:7" x14ac:dyDescent="0.25">
      <c r="A43" s="55"/>
      <c r="B43" s="55"/>
      <c r="C43" s="55"/>
      <c r="D43" s="55"/>
      <c r="E43" s="55"/>
      <c r="F43" s="235"/>
      <c r="G43" s="234"/>
    </row>
    <row r="44" spans="1:7" x14ac:dyDescent="0.25">
      <c r="A44" s="55"/>
      <c r="B44" s="55"/>
      <c r="C44" s="55"/>
      <c r="D44" s="55"/>
      <c r="E44" s="55"/>
      <c r="F44" s="235"/>
      <c r="G44" s="234"/>
    </row>
    <row r="45" spans="1:7" x14ac:dyDescent="0.25">
      <c r="A45" s="55"/>
      <c r="B45" s="55"/>
      <c r="C45" s="55"/>
      <c r="D45" s="55"/>
      <c r="E45" s="55"/>
      <c r="F45" s="235"/>
      <c r="G45" s="234"/>
    </row>
    <row r="46" spans="1:7" x14ac:dyDescent="0.25">
      <c r="A46" s="55"/>
      <c r="B46" s="55"/>
      <c r="C46" s="55"/>
      <c r="D46" s="55"/>
      <c r="E46" s="55"/>
      <c r="F46" s="235"/>
      <c r="G46" s="234"/>
    </row>
    <row r="47" spans="1:7" x14ac:dyDescent="0.25">
      <c r="A47" s="55"/>
      <c r="B47" s="55"/>
      <c r="C47" s="55"/>
      <c r="D47" s="55"/>
      <c r="E47" s="55"/>
      <c r="F47" s="235"/>
      <c r="G47" s="234"/>
    </row>
    <row r="48" spans="1:7" x14ac:dyDescent="0.25">
      <c r="A48" s="55"/>
      <c r="B48" s="55"/>
      <c r="C48" s="55"/>
      <c r="D48" s="55"/>
      <c r="E48" s="55"/>
      <c r="F48" s="235"/>
      <c r="G48" s="234"/>
    </row>
    <row r="49" spans="1:7" x14ac:dyDescent="0.25">
      <c r="A49" s="55"/>
      <c r="B49" s="55"/>
      <c r="C49" s="55"/>
      <c r="D49" s="55"/>
      <c r="E49" s="55"/>
      <c r="F49" s="235"/>
      <c r="G49" s="234"/>
    </row>
    <row r="50" spans="1:7" x14ac:dyDescent="0.25">
      <c r="A50" s="55"/>
      <c r="B50" s="55"/>
      <c r="C50" s="55"/>
      <c r="D50" s="55"/>
      <c r="E50" s="55"/>
      <c r="F50" s="235"/>
      <c r="G50" s="234"/>
    </row>
    <row r="51" spans="1:7" x14ac:dyDescent="0.25">
      <c r="A51" s="55"/>
      <c r="B51" s="55"/>
      <c r="C51" s="55"/>
      <c r="D51" s="55"/>
      <c r="E51" s="55"/>
      <c r="F51" s="235"/>
      <c r="G51" s="234"/>
    </row>
    <row r="52" spans="1:7" x14ac:dyDescent="0.25">
      <c r="A52" s="55"/>
      <c r="B52" s="55"/>
      <c r="C52" s="55"/>
      <c r="D52" s="55"/>
      <c r="E52" s="55"/>
      <c r="F52" s="235"/>
      <c r="G52" s="234"/>
    </row>
    <row r="53" spans="1:7" x14ac:dyDescent="0.25">
      <c r="A53" s="55"/>
      <c r="B53" s="55"/>
      <c r="C53" s="55"/>
      <c r="D53" s="55"/>
      <c r="E53" s="55"/>
      <c r="F53" s="235"/>
      <c r="G53" s="234"/>
    </row>
    <row r="54" spans="1:7" x14ac:dyDescent="0.25">
      <c r="A54" s="55"/>
      <c r="B54" s="55"/>
      <c r="C54" s="55"/>
      <c r="D54" s="55"/>
      <c r="E54" s="55"/>
      <c r="F54" s="235"/>
      <c r="G54" s="234"/>
    </row>
    <row r="55" spans="1:7" ht="15.6" x14ac:dyDescent="0.3">
      <c r="A55" s="55"/>
      <c r="B55" s="233"/>
      <c r="C55" s="233"/>
      <c r="D55" s="233"/>
      <c r="E55" s="55"/>
      <c r="F55" s="235"/>
      <c r="G55" s="234"/>
    </row>
    <row r="56" spans="1:7" x14ac:dyDescent="0.25">
      <c r="A56" s="55"/>
      <c r="B56" s="55"/>
      <c r="C56" s="55"/>
      <c r="D56" s="55"/>
      <c r="E56" s="55"/>
      <c r="F56" s="235"/>
      <c r="G56" s="234"/>
    </row>
    <row r="57" spans="1:7" x14ac:dyDescent="0.25">
      <c r="A57" s="55"/>
      <c r="B57" s="55"/>
      <c r="C57" s="55"/>
      <c r="D57" s="55"/>
      <c r="E57" s="55"/>
      <c r="F57" s="235"/>
      <c r="G57" s="234"/>
    </row>
    <row r="58" spans="1:7" x14ac:dyDescent="0.25">
      <c r="A58" s="55"/>
      <c r="B58" s="55"/>
      <c r="C58" s="55"/>
      <c r="D58" s="55"/>
      <c r="E58" s="55"/>
      <c r="F58" s="235"/>
      <c r="G58" s="234"/>
    </row>
    <row r="59" spans="1:7" x14ac:dyDescent="0.25">
      <c r="A59" s="55"/>
      <c r="B59" s="55"/>
      <c r="C59" s="55"/>
      <c r="D59" s="55"/>
      <c r="E59" s="55"/>
      <c r="F59" s="234"/>
      <c r="G59" s="234"/>
    </row>
    <row r="60" spans="1:7" ht="15.6" x14ac:dyDescent="0.3">
      <c r="A60" s="55"/>
      <c r="B60" s="233"/>
      <c r="C60" s="55"/>
      <c r="D60" s="55"/>
      <c r="E60" s="55"/>
      <c r="F60" s="301"/>
      <c r="G60" s="301"/>
    </row>
  </sheetData>
  <sheetProtection algorithmName="SHA-512" hashValue="F51Y61fIj03SrfCRVVX/dUosNDfJ2j+2lAtn9Jx0NsfXnZpuw6ndLurJrFmeFp5JtYpXmZqfOJfxKh2UGOBmRw==" saltValue="9TvCJRiLJLrG6Lh8tFp9EQ==" spinCount="100000" sheet="1" formatCells="0" formatColumns="0" formatRows="0" insertColumns="0" insertRows="0" insertHyperlinks="0" deleteColumns="0" deleteRows="0" sort="0" autoFilter="0" pivotTables="0"/>
  <mergeCells count="2">
    <mergeCell ref="B1:G1"/>
    <mergeCell ref="B2:I2"/>
  </mergeCells>
  <printOptions horizontalCentered="1" verticalCentered="1"/>
  <pageMargins left="0" right="0" top="0" bottom="0" header="0.51180555555555496" footer="0.51180555555555496"/>
  <pageSetup paperSize="9" scale="90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J42"/>
  <sheetViews>
    <sheetView topLeftCell="JA4" zoomScale="70" zoomScaleNormal="70" workbookViewId="0">
      <selection activeCell="JI11" sqref="JI11"/>
    </sheetView>
  </sheetViews>
  <sheetFormatPr defaultRowHeight="13.2" x14ac:dyDescent="0.25"/>
  <cols>
    <col min="2" max="2" width="22.109375" customWidth="1"/>
    <col min="3" max="3" width="34" customWidth="1"/>
    <col min="4" max="4" width="14.33203125" customWidth="1"/>
    <col min="5" max="5" width="55.33203125" customWidth="1"/>
    <col min="6" max="6" width="29.5546875" customWidth="1"/>
    <col min="7" max="7" width="11.5546875"/>
    <col min="8" max="8" width="27" style="55" customWidth="1"/>
    <col min="9" max="9" width="37.44140625" style="55" customWidth="1"/>
    <col min="10" max="10" width="14" style="55" customWidth="1"/>
    <col min="11" max="11" width="87.6640625" style="55" customWidth="1"/>
    <col min="12" max="12" width="24.6640625" style="55" customWidth="1"/>
    <col min="13" max="13" width="6" style="55" customWidth="1"/>
    <col min="14" max="14" width="24.6640625" style="55" customWidth="1"/>
    <col min="15" max="15" width="34.33203125" style="55" customWidth="1"/>
    <col min="16" max="16" width="16.44140625" style="55" customWidth="1"/>
    <col min="17" max="17" width="75.109375" style="55" customWidth="1"/>
    <col min="18" max="18" width="24.6640625" style="55" customWidth="1"/>
    <col min="19" max="19" width="15.5546875" style="55" customWidth="1"/>
    <col min="20" max="20" width="22.33203125" style="55" customWidth="1"/>
    <col min="21" max="21" width="36" style="55" customWidth="1"/>
    <col min="22" max="22" width="15" style="55" customWidth="1"/>
    <col min="23" max="23" width="83.6640625" style="55" customWidth="1"/>
    <col min="24" max="24" width="27.33203125" style="55" customWidth="1"/>
    <col min="25" max="25" width="15.5546875" style="55" customWidth="1"/>
    <col min="26" max="26" width="32" style="55" customWidth="1"/>
    <col min="27" max="27" width="25.5546875" style="55" customWidth="1"/>
    <col min="28" max="28" width="16" style="55" customWidth="1"/>
    <col min="29" max="29" width="71" style="55" customWidth="1"/>
    <col min="30" max="30" width="32" style="55" customWidth="1"/>
    <col min="31" max="31" width="8" style="55" customWidth="1"/>
    <col min="32" max="32" width="26.88671875" style="55" customWidth="1"/>
    <col min="33" max="33" width="33.88671875" style="55" customWidth="1"/>
    <col min="34" max="34" width="15" style="55" customWidth="1"/>
    <col min="35" max="35" width="79.6640625" style="55" customWidth="1"/>
    <col min="36" max="36" width="23.88671875" style="55" customWidth="1"/>
    <col min="37" max="37" width="11.33203125" style="55" customWidth="1"/>
    <col min="38" max="38" width="26.6640625" style="55" customWidth="1"/>
    <col min="39" max="39" width="27.88671875" style="55" customWidth="1"/>
    <col min="40" max="40" width="16.88671875" style="55" customWidth="1"/>
    <col min="41" max="41" width="71.6640625" style="55" customWidth="1"/>
    <col min="42" max="42" width="27" style="55" customWidth="1"/>
    <col min="43" max="43" width="15.5546875" style="55" customWidth="1"/>
    <col min="44" max="45" width="27" style="55" customWidth="1"/>
    <col min="46" max="46" width="15.5546875" style="55" customWidth="1"/>
    <col min="47" max="47" width="65.6640625" style="55" customWidth="1"/>
    <col min="48" max="48" width="27" style="55" customWidth="1"/>
    <col min="49" max="49" width="16.6640625" style="55" customWidth="1"/>
    <col min="50" max="51" width="24.88671875" style="55" customWidth="1"/>
    <col min="52" max="52" width="15.5546875" style="55" customWidth="1"/>
    <col min="53" max="53" width="64.109375" style="55" customWidth="1"/>
    <col min="54" max="54" width="24.6640625" style="55" customWidth="1"/>
    <col min="55" max="55" width="16.33203125" style="55" customWidth="1"/>
    <col min="56" max="56" width="25" style="55" customWidth="1"/>
    <col min="57" max="57" width="44.88671875" style="55" customWidth="1"/>
    <col min="58" max="58" width="15.33203125" style="55" customWidth="1"/>
    <col min="59" max="59" width="63" style="55" customWidth="1"/>
    <col min="60" max="60" width="32.44140625" style="55" customWidth="1"/>
    <col min="61" max="61" width="16" style="55" customWidth="1"/>
    <col min="62" max="62" width="27.109375" style="55" customWidth="1"/>
    <col min="63" max="63" width="33.44140625" style="55" customWidth="1"/>
    <col min="64" max="64" width="15.44140625" style="55" customWidth="1"/>
    <col min="65" max="65" width="65.5546875" style="55" customWidth="1"/>
    <col min="66" max="66" width="25.5546875" style="55" customWidth="1"/>
    <col min="67" max="67" width="14.33203125" style="55" customWidth="1"/>
    <col min="68" max="68" width="33.109375" style="55" customWidth="1"/>
    <col min="69" max="69" width="32.88671875" style="55" customWidth="1"/>
    <col min="70" max="70" width="15.88671875" style="55" customWidth="1"/>
    <col min="71" max="71" width="63.6640625" style="55" customWidth="1"/>
    <col min="72" max="72" width="35" style="55" customWidth="1"/>
    <col min="73" max="73" width="15" style="55" customWidth="1"/>
    <col min="74" max="74" width="42.44140625" style="55" customWidth="1"/>
    <col min="75" max="75" width="38.5546875" style="55" customWidth="1"/>
    <col min="76" max="76" width="16.5546875" style="55" customWidth="1"/>
    <col min="77" max="77" width="78.5546875" style="55" customWidth="1"/>
    <col min="78" max="78" width="21.88671875" style="55" customWidth="1"/>
    <col min="79" max="79" width="16.5546875" style="55" customWidth="1"/>
    <col min="80" max="80" width="28" style="55" customWidth="1"/>
    <col min="81" max="81" width="38.33203125" style="55" customWidth="1"/>
    <col min="82" max="82" width="18.33203125" style="55" customWidth="1"/>
    <col min="83" max="83" width="73" style="55" customWidth="1"/>
    <col min="84" max="84" width="27.6640625" style="55" customWidth="1"/>
    <col min="85" max="85" width="17" style="55" customWidth="1"/>
    <col min="86" max="86" width="29.109375" style="55" customWidth="1"/>
    <col min="87" max="87" width="36.44140625" style="55" customWidth="1"/>
    <col min="88" max="88" width="16" style="55" customWidth="1"/>
    <col min="89" max="89" width="61.5546875" style="55" customWidth="1"/>
    <col min="90" max="90" width="37.6640625" style="55" customWidth="1"/>
    <col min="91" max="91" width="16.5546875" style="55" customWidth="1"/>
    <col min="92" max="92" width="27.88671875" style="55" customWidth="1"/>
    <col min="93" max="93" width="42.33203125" style="55" customWidth="1"/>
    <col min="94" max="94" width="15.6640625" style="55" customWidth="1"/>
    <col min="95" max="95" width="69" style="55" customWidth="1"/>
    <col min="96" max="96" width="25.44140625" style="55" customWidth="1"/>
    <col min="97" max="97" width="15.109375" style="55" customWidth="1"/>
    <col min="98" max="98" width="28.5546875" style="55" customWidth="1"/>
    <col min="99" max="99" width="44.33203125" style="55" customWidth="1"/>
    <col min="100" max="100" width="13.6640625" style="55" customWidth="1"/>
    <col min="101" max="101" width="77" style="55" customWidth="1"/>
    <col min="102" max="102" width="29.44140625" style="55" customWidth="1"/>
    <col min="103" max="103" width="11.88671875" style="55" customWidth="1"/>
    <col min="104" max="104" width="29.33203125" style="55" customWidth="1"/>
    <col min="105" max="105" width="46.109375" style="55" customWidth="1"/>
    <col min="106" max="106" width="16.109375" style="55" customWidth="1"/>
    <col min="107" max="107" width="67.5546875" style="55" customWidth="1"/>
    <col min="108" max="108" width="29.33203125" style="55" customWidth="1"/>
    <col min="109" max="109" width="8.88671875" style="55" customWidth="1"/>
    <col min="110" max="110" width="29.33203125" style="55" customWidth="1"/>
    <col min="111" max="111" width="41.44140625" style="55" customWidth="1"/>
    <col min="112" max="112" width="16.6640625" style="55" customWidth="1"/>
    <col min="113" max="113" width="72" style="55" customWidth="1"/>
    <col min="114" max="114" width="29.33203125" style="55" customWidth="1"/>
    <col min="115" max="115" width="10.33203125" style="55" customWidth="1"/>
    <col min="116" max="116" width="29.33203125" style="55" customWidth="1"/>
    <col min="117" max="117" width="42.88671875" style="55" customWidth="1"/>
    <col min="118" max="118" width="14.88671875" style="55" customWidth="1"/>
    <col min="119" max="119" width="72.88671875" style="55" customWidth="1"/>
    <col min="120" max="120" width="26.44140625" style="55" customWidth="1"/>
    <col min="121" max="121" width="10.6640625" style="55" customWidth="1"/>
    <col min="122" max="122" width="30.88671875" style="55" customWidth="1"/>
    <col min="123" max="123" width="46" style="55" customWidth="1"/>
    <col min="124" max="124" width="17.33203125" style="55" customWidth="1"/>
    <col min="125" max="125" width="63.88671875" style="55" customWidth="1"/>
    <col min="126" max="126" width="28" style="55" customWidth="1"/>
    <col min="127" max="127" width="12" style="55" customWidth="1"/>
    <col min="128" max="129" width="28" style="55" customWidth="1"/>
    <col min="130" max="130" width="18.88671875" style="55" customWidth="1"/>
    <col min="131" max="131" width="82.88671875" style="55" customWidth="1"/>
    <col min="132" max="132" width="28" style="55" customWidth="1"/>
    <col min="133" max="133" width="14.109375" style="55" customWidth="1"/>
    <col min="134" max="134" width="23.88671875" style="55" customWidth="1"/>
    <col min="135" max="135" width="39.6640625" style="55" customWidth="1"/>
    <col min="136" max="136" width="15" style="55" customWidth="1"/>
    <col min="137" max="137" width="73.88671875" style="55" customWidth="1"/>
    <col min="138" max="138" width="25" style="55" customWidth="1"/>
    <col min="139" max="139" width="11.5546875" style="55"/>
    <col min="140" max="140" width="27.33203125" style="55" customWidth="1"/>
    <col min="141" max="141" width="29.33203125" style="55" customWidth="1"/>
    <col min="142" max="142" width="15.33203125" style="55" customWidth="1"/>
    <col min="143" max="143" width="73.44140625" style="55" customWidth="1"/>
    <col min="144" max="144" width="24" style="55" customWidth="1"/>
    <col min="145" max="145" width="14" style="55" customWidth="1"/>
    <col min="146" max="146" width="24.44140625" style="55" customWidth="1"/>
    <col min="147" max="147" width="35.88671875" style="55" customWidth="1"/>
    <col min="148" max="148" width="14.44140625" style="55" customWidth="1"/>
    <col min="149" max="149" width="63.88671875" style="55" customWidth="1"/>
    <col min="150" max="150" width="24" style="55" customWidth="1"/>
    <col min="151" max="151" width="16.44140625" style="55" customWidth="1"/>
    <col min="152" max="152" width="25" style="55" customWidth="1"/>
    <col min="153" max="153" width="32.88671875" style="55" customWidth="1"/>
    <col min="154" max="154" width="20.44140625" style="55" customWidth="1"/>
    <col min="155" max="155" width="67.88671875" style="55" customWidth="1"/>
    <col min="156" max="156" width="22.88671875" style="55" customWidth="1"/>
    <col min="157" max="157" width="10" style="55" customWidth="1"/>
    <col min="158" max="158" width="31.44140625" style="55" customWidth="1"/>
    <col min="159" max="159" width="36.109375" style="55" customWidth="1"/>
    <col min="160" max="160" width="13.88671875" style="55" customWidth="1"/>
    <col min="161" max="161" width="74.33203125" style="55" customWidth="1"/>
    <col min="162" max="162" width="21.33203125" style="55" customWidth="1"/>
    <col min="163" max="163" width="15.88671875" style="55" customWidth="1"/>
    <col min="164" max="164" width="25.33203125" style="55" customWidth="1"/>
    <col min="165" max="165" width="34.5546875" style="55" customWidth="1"/>
    <col min="166" max="166" width="17" style="55" customWidth="1"/>
    <col min="167" max="167" width="63.5546875" style="55" customWidth="1"/>
    <col min="168" max="168" width="21.33203125" style="55" customWidth="1"/>
    <col min="169" max="169" width="13" style="55" customWidth="1"/>
    <col min="170" max="170" width="25.88671875" style="55" customWidth="1"/>
    <col min="171" max="171" width="30.109375" style="55" customWidth="1"/>
    <col min="172" max="172" width="17" style="55" customWidth="1"/>
    <col min="173" max="173" width="64.33203125" style="55" customWidth="1"/>
    <col min="174" max="174" width="25.5546875" style="55" customWidth="1"/>
    <col min="175" max="175" width="14.109375" style="55" customWidth="1"/>
    <col min="176" max="176" width="25.44140625" style="55" customWidth="1"/>
    <col min="177" max="177" width="28.33203125" style="55" customWidth="1"/>
    <col min="178" max="178" width="14.33203125" style="55" customWidth="1"/>
    <col min="179" max="179" width="96.5546875" style="55" customWidth="1"/>
    <col min="180" max="180" width="25.44140625" style="55" customWidth="1"/>
    <col min="181" max="181" width="9.44140625" style="55" customWidth="1"/>
    <col min="182" max="182" width="26.44140625" style="55" customWidth="1"/>
    <col min="183" max="183" width="37.5546875" style="55" customWidth="1"/>
    <col min="184" max="184" width="17.6640625" style="55" customWidth="1"/>
    <col min="185" max="185" width="74.33203125" style="55" customWidth="1"/>
    <col min="186" max="186" width="26" style="55" customWidth="1"/>
    <col min="187" max="187" width="7" style="55" customWidth="1"/>
    <col min="188" max="188" width="29.33203125" style="55" customWidth="1"/>
    <col min="189" max="189" width="30.109375" style="55" customWidth="1"/>
    <col min="190" max="190" width="16.109375" style="55" customWidth="1"/>
    <col min="191" max="191" width="65.88671875" style="55" customWidth="1"/>
    <col min="192" max="192" width="26" style="55" customWidth="1"/>
    <col min="193" max="193" width="11.109375" style="55" customWidth="1"/>
    <col min="194" max="194" width="26" style="55" customWidth="1"/>
    <col min="195" max="195" width="32.44140625" style="55" customWidth="1"/>
    <col min="196" max="196" width="17.5546875" style="55" customWidth="1"/>
    <col min="197" max="197" width="72.6640625" style="55" customWidth="1"/>
    <col min="198" max="198" width="26" style="55" customWidth="1"/>
    <col min="199" max="199" width="13.109375" style="55" customWidth="1"/>
    <col min="200" max="200" width="28.88671875" style="55" customWidth="1"/>
    <col min="201" max="201" width="43.44140625" style="55" customWidth="1"/>
    <col min="202" max="202" width="14.33203125" style="55" customWidth="1"/>
    <col min="203" max="203" width="64.5546875" style="55" customWidth="1"/>
    <col min="204" max="204" width="29.33203125" style="55" customWidth="1"/>
    <col min="205" max="205" width="12.33203125" style="55" customWidth="1"/>
    <col min="206" max="206" width="29.33203125" style="55" customWidth="1"/>
    <col min="207" max="207" width="40" style="55" customWidth="1"/>
    <col min="208" max="208" width="13.6640625" style="55" customWidth="1"/>
    <col min="209" max="209" width="64.6640625" style="55" customWidth="1"/>
    <col min="210" max="210" width="29.33203125" style="55" customWidth="1"/>
    <col min="211" max="211" width="10" style="55" customWidth="1"/>
    <col min="212" max="212" width="33" style="55" customWidth="1"/>
    <col min="213" max="213" width="50.6640625" style="55" customWidth="1"/>
    <col min="214" max="214" width="14.88671875" style="55" customWidth="1"/>
    <col min="215" max="215" width="80" style="55" customWidth="1"/>
    <col min="216" max="216" width="25.88671875" style="55" customWidth="1"/>
    <col min="217" max="217" width="10.5546875" style="55" customWidth="1"/>
    <col min="218" max="218" width="23.44140625" style="55" customWidth="1"/>
    <col min="219" max="219" width="34.109375" style="55" customWidth="1"/>
    <col min="220" max="220" width="16.109375" style="55" customWidth="1"/>
    <col min="221" max="221" width="72" style="55" customWidth="1"/>
    <col min="222" max="222" width="22.5546875" style="55" customWidth="1"/>
    <col min="223" max="223" width="8.33203125" style="55" customWidth="1"/>
    <col min="224" max="224" width="23.88671875" style="55" customWidth="1"/>
    <col min="225" max="225" width="26" style="55" customWidth="1"/>
    <col min="226" max="226" width="14.88671875" style="55" customWidth="1"/>
    <col min="227" max="227" width="77.88671875" style="55" customWidth="1"/>
    <col min="228" max="228" width="29.5546875" style="55" customWidth="1"/>
    <col min="229" max="229" width="8.33203125" style="55" customWidth="1"/>
    <col min="230" max="230" width="22.33203125" style="55" customWidth="1"/>
    <col min="231" max="231" width="35.109375" style="55" customWidth="1"/>
    <col min="232" max="232" width="16.88671875" style="55" customWidth="1"/>
    <col min="233" max="233" width="84.109375" style="55" customWidth="1"/>
    <col min="234" max="234" width="23.44140625" style="55" customWidth="1"/>
    <col min="235" max="235" width="18.33203125" style="55" customWidth="1"/>
    <col min="236" max="236" width="26.5546875" style="55" customWidth="1"/>
    <col min="237" max="237" width="47.44140625" style="55" customWidth="1"/>
    <col min="238" max="238" width="12.88671875" style="55" customWidth="1"/>
    <col min="239" max="239" width="73.88671875" style="55" customWidth="1"/>
    <col min="240" max="240" width="26.44140625" style="55" customWidth="1"/>
    <col min="241" max="241" width="18.33203125" style="55" customWidth="1"/>
    <col min="242" max="242" width="26.33203125" style="55" customWidth="1"/>
    <col min="243" max="243" width="39" style="55" customWidth="1"/>
    <col min="244" max="244" width="22.6640625" style="55" customWidth="1"/>
    <col min="245" max="245" width="57.5546875" style="55" customWidth="1"/>
    <col min="246" max="246" width="24.33203125" style="55" customWidth="1"/>
    <col min="247" max="247" width="10" style="55" customWidth="1"/>
    <col min="248" max="248" width="22.6640625" style="55" customWidth="1"/>
    <col min="249" max="249" width="35.109375" style="55" customWidth="1"/>
    <col min="250" max="250" width="18.88671875" style="55" customWidth="1"/>
    <col min="251" max="251" width="82.5546875" style="55" customWidth="1"/>
    <col min="252" max="255" width="22.6640625" style="55" customWidth="1"/>
    <col min="256" max="256" width="15.6640625" style="55" customWidth="1"/>
    <col min="257" max="257" width="85.44140625" style="55" customWidth="1"/>
    <col min="258" max="258" width="22.6640625" style="55" customWidth="1"/>
    <col min="259" max="259" width="18.33203125" style="55" customWidth="1"/>
    <col min="260" max="260" width="22.6640625" style="55" customWidth="1"/>
    <col min="261" max="261" width="30.5546875" style="55" customWidth="1"/>
    <col min="262" max="262" width="13.6640625" style="55" customWidth="1"/>
    <col min="263" max="263" width="94.33203125" style="55" customWidth="1"/>
    <col min="264" max="264" width="23.88671875" style="55" customWidth="1"/>
    <col min="265" max="265" width="10.44140625" style="55" customWidth="1"/>
    <col min="266" max="266" width="28.33203125" customWidth="1"/>
    <col min="267" max="267" width="36.88671875" customWidth="1"/>
    <col min="268" max="268" width="17.5546875" customWidth="1"/>
    <col min="269" max="269" width="67.6640625" customWidth="1"/>
    <col min="270" max="270" width="32" customWidth="1"/>
    <col min="271" max="1037" width="17.5546875" customWidth="1"/>
  </cols>
  <sheetData>
    <row r="1" spans="1:270" s="56" customFormat="1" ht="12.75" customHeight="1" x14ac:dyDescent="0.4">
      <c r="A1" s="128"/>
      <c r="B1" s="128"/>
      <c r="C1" s="128"/>
      <c r="D1" s="128"/>
      <c r="E1" s="128"/>
      <c r="F1" s="128"/>
      <c r="H1"/>
      <c r="I1"/>
      <c r="J1"/>
      <c r="K1"/>
      <c r="L1"/>
      <c r="M1"/>
      <c r="N1"/>
      <c r="O1"/>
      <c r="P1"/>
      <c r="Q1"/>
      <c r="R1"/>
      <c r="T1"/>
      <c r="U1"/>
      <c r="V1"/>
      <c r="W1"/>
      <c r="X1"/>
      <c r="Z1"/>
      <c r="AA1"/>
      <c r="AB1"/>
      <c r="AC1"/>
      <c r="AD1"/>
      <c r="AF1"/>
      <c r="AG1"/>
      <c r="AH1"/>
      <c r="AI1"/>
      <c r="AJ1"/>
      <c r="AK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 s="55"/>
      <c r="BS1"/>
      <c r="BT1"/>
      <c r="BU1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/>
      <c r="CO1"/>
      <c r="CP1"/>
      <c r="CQ1"/>
      <c r="CR1"/>
      <c r="CT1" s="57"/>
      <c r="CU1" s="58"/>
      <c r="CV1" s="59"/>
      <c r="CW1" s="60"/>
      <c r="CX1" s="61"/>
      <c r="CY1" s="61"/>
      <c r="GW1" s="128"/>
      <c r="GX1" s="128"/>
      <c r="GY1" s="128"/>
      <c r="GZ1" s="128"/>
      <c r="HA1" s="128"/>
      <c r="HB1" s="128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  <c r="IX1" s="55"/>
      <c r="IY1" s="55"/>
      <c r="IZ1" s="55"/>
      <c r="JA1" s="55"/>
      <c r="JB1" s="55"/>
      <c r="JC1" s="55"/>
      <c r="JD1" s="55"/>
      <c r="JE1" s="55"/>
    </row>
    <row r="2" spans="1:270" s="56" customFormat="1" ht="26.25" customHeight="1" x14ac:dyDescent="0.4">
      <c r="A2" s="128"/>
      <c r="B2" s="128"/>
      <c r="C2" s="128"/>
      <c r="D2" s="128"/>
      <c r="E2" s="128"/>
      <c r="F2" s="128"/>
      <c r="H2"/>
      <c r="I2"/>
      <c r="J2" s="62"/>
      <c r="K2"/>
      <c r="L2"/>
      <c r="M2"/>
      <c r="N2"/>
      <c r="O2"/>
      <c r="P2"/>
      <c r="Q2"/>
      <c r="R2"/>
      <c r="T2"/>
      <c r="U2"/>
      <c r="V2" s="62"/>
      <c r="W2"/>
      <c r="X2"/>
      <c r="Z2"/>
      <c r="AA2"/>
      <c r="AB2"/>
      <c r="AC2"/>
      <c r="AD2"/>
      <c r="AF2"/>
      <c r="AG2"/>
      <c r="AH2" s="62"/>
      <c r="AI2"/>
      <c r="AJ2"/>
      <c r="AK2"/>
      <c r="AL2"/>
      <c r="AM2" s="63"/>
      <c r="AN2"/>
      <c r="AO2" s="62"/>
      <c r="AP2"/>
      <c r="AQ2"/>
      <c r="AR2"/>
      <c r="AS2"/>
      <c r="AT2"/>
      <c r="AU2"/>
      <c r="AV2"/>
      <c r="AW2"/>
      <c r="AX2"/>
      <c r="AY2" s="63"/>
      <c r="AZ2"/>
      <c r="BA2" s="62"/>
      <c r="BB2"/>
      <c r="BC2"/>
      <c r="BD2"/>
      <c r="BE2"/>
      <c r="BF2"/>
      <c r="BG2" s="62"/>
      <c r="BH2"/>
      <c r="BI2"/>
      <c r="BJ2"/>
      <c r="BK2"/>
      <c r="BL2"/>
      <c r="BM2"/>
      <c r="BN2"/>
      <c r="BO2"/>
      <c r="BP2"/>
      <c r="BQ2"/>
      <c r="BR2" s="55"/>
      <c r="BS2" s="63"/>
      <c r="BT2"/>
      <c r="BU2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/>
      <c r="CO2"/>
      <c r="CP2" s="62"/>
      <c r="CQ2"/>
      <c r="CR2"/>
      <c r="CS2" s="64"/>
      <c r="CT2" s="63"/>
      <c r="CU2" s="58"/>
      <c r="CV2" s="65"/>
      <c r="CW2" s="55"/>
      <c r="CX2" s="55"/>
      <c r="CY2" s="55"/>
      <c r="GW2" s="128"/>
      <c r="GX2" s="128"/>
      <c r="GY2" s="128"/>
      <c r="GZ2" s="128"/>
      <c r="HA2" s="128"/>
      <c r="HB2" s="128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  <c r="IX2" s="55"/>
      <c r="IY2" s="55"/>
      <c r="IZ2" s="55"/>
      <c r="JA2" s="55"/>
      <c r="JB2" s="55"/>
      <c r="JC2" s="55"/>
      <c r="JD2" s="55"/>
      <c r="JE2" s="55"/>
    </row>
    <row r="3" spans="1:270" s="56" customFormat="1" ht="26.25" customHeight="1" x14ac:dyDescent="0.4">
      <c r="A3" s="128"/>
      <c r="B3" s="128"/>
      <c r="C3" s="128"/>
      <c r="D3" s="128"/>
      <c r="E3" s="128"/>
      <c r="F3" s="128"/>
      <c r="H3"/>
      <c r="I3"/>
      <c r="J3" s="62"/>
      <c r="K3"/>
      <c r="L3"/>
      <c r="M3"/>
      <c r="N3"/>
      <c r="O3"/>
      <c r="P3"/>
      <c r="Q3"/>
      <c r="R3"/>
      <c r="T3"/>
      <c r="U3"/>
      <c r="V3" s="62"/>
      <c r="W3"/>
      <c r="X3"/>
      <c r="Z3"/>
      <c r="AA3"/>
      <c r="AB3"/>
      <c r="AC3"/>
      <c r="AD3"/>
      <c r="AF3"/>
      <c r="AG3"/>
      <c r="AH3" s="62"/>
      <c r="AI3"/>
      <c r="AJ3"/>
      <c r="AK3"/>
      <c r="AM3"/>
      <c r="AN3" s="63"/>
      <c r="AO3"/>
      <c r="AP3" s="62"/>
      <c r="AQ3" s="62"/>
      <c r="AR3" s="62"/>
      <c r="AS3" s="62"/>
      <c r="AT3" s="62"/>
      <c r="AU3" s="62"/>
      <c r="AV3" s="62"/>
      <c r="AW3" s="62"/>
      <c r="AX3"/>
      <c r="AY3"/>
      <c r="AZ3" s="63"/>
      <c r="BA3"/>
      <c r="BB3" s="62"/>
      <c r="BC3" s="62"/>
      <c r="BD3" s="62"/>
      <c r="BE3"/>
      <c r="BF3"/>
      <c r="BG3" s="62"/>
      <c r="BH3"/>
      <c r="BI3"/>
      <c r="BJ3"/>
      <c r="BK3"/>
      <c r="BL3"/>
      <c r="BM3"/>
      <c r="BN3"/>
      <c r="BO3"/>
      <c r="BP3"/>
      <c r="BQ3"/>
      <c r="BR3" s="55"/>
      <c r="BS3" s="63"/>
      <c r="BT3"/>
      <c r="BU3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/>
      <c r="CO3"/>
      <c r="CP3" s="62"/>
      <c r="CQ3"/>
      <c r="CR3"/>
      <c r="CS3" s="64"/>
      <c r="CT3" s="66"/>
      <c r="CU3" s="67"/>
      <c r="CV3" s="67"/>
      <c r="CW3" s="68"/>
      <c r="CX3" s="61"/>
      <c r="CY3" s="61"/>
      <c r="FZ3"/>
      <c r="GW3" s="128"/>
      <c r="GX3" s="128"/>
      <c r="GY3" s="128"/>
      <c r="GZ3" s="128"/>
      <c r="HA3" s="128"/>
      <c r="HB3" s="128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55"/>
      <c r="IX3" s="55"/>
      <c r="IY3" s="55"/>
      <c r="IZ3" s="55"/>
      <c r="JA3" s="55"/>
      <c r="JB3" s="55"/>
      <c r="JC3" s="55"/>
      <c r="JD3" s="55"/>
      <c r="JE3" s="55"/>
    </row>
    <row r="4" spans="1:270" s="56" customFormat="1" ht="26.25" customHeight="1" x14ac:dyDescent="0.4">
      <c r="A4" s="128"/>
      <c r="B4" s="128"/>
      <c r="C4" s="128"/>
      <c r="D4" s="128"/>
      <c r="E4" s="128"/>
      <c r="F4" s="128"/>
      <c r="H4"/>
      <c r="I4" s="69"/>
      <c r="J4"/>
      <c r="K4"/>
      <c r="L4"/>
      <c r="M4"/>
      <c r="N4"/>
      <c r="O4"/>
      <c r="P4"/>
      <c r="Q4"/>
      <c r="R4"/>
      <c r="S4" s="70"/>
      <c r="T4"/>
      <c r="U4"/>
      <c r="V4"/>
      <c r="W4"/>
      <c r="X4"/>
      <c r="Y4" s="70"/>
      <c r="Z4" s="63"/>
      <c r="AA4"/>
      <c r="AB4" s="62"/>
      <c r="AC4"/>
      <c r="AD4"/>
      <c r="AE4" s="70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 s="63"/>
      <c r="AY4" s="63"/>
      <c r="AZ4"/>
      <c r="BA4"/>
      <c r="BB4"/>
      <c r="BC4"/>
      <c r="BD4"/>
      <c r="BE4" s="63"/>
      <c r="BF4"/>
      <c r="BG4" s="62" t="s">
        <v>18</v>
      </c>
      <c r="BH4"/>
      <c r="BI4"/>
      <c r="BJ4"/>
      <c r="BK4"/>
      <c r="BL4" s="63"/>
      <c r="BM4"/>
      <c r="BN4"/>
      <c r="BO4" s="62"/>
      <c r="BP4"/>
      <c r="BQ4"/>
      <c r="BR4" s="55"/>
      <c r="BS4" s="63"/>
      <c r="BT4"/>
      <c r="BU4" s="6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/>
      <c r="CO4"/>
      <c r="CP4"/>
      <c r="CQ4"/>
      <c r="CR4"/>
      <c r="CS4" s="55"/>
      <c r="CT4"/>
      <c r="CU4" s="55"/>
      <c r="CV4"/>
      <c r="CW4" s="66"/>
      <c r="CX4" s="67"/>
      <c r="CY4" s="67"/>
      <c r="FZ4"/>
      <c r="GW4" s="128"/>
      <c r="GX4" s="128"/>
      <c r="GY4" s="128"/>
      <c r="GZ4" s="128"/>
      <c r="HA4" s="128"/>
      <c r="HB4" s="128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</row>
    <row r="5" spans="1:270" ht="26.25" customHeight="1" x14ac:dyDescent="0.4">
      <c r="H5" s="63"/>
      <c r="I5"/>
      <c r="J5"/>
      <c r="K5"/>
      <c r="L5"/>
      <c r="M5"/>
      <c r="N5"/>
      <c r="O5"/>
      <c r="P5"/>
      <c r="Q5"/>
      <c r="R5"/>
      <c r="S5" s="56"/>
      <c r="T5" s="63"/>
      <c r="U5"/>
      <c r="V5"/>
      <c r="W5"/>
      <c r="X5"/>
      <c r="Y5" s="56"/>
      <c r="Z5" s="63"/>
      <c r="AA5"/>
      <c r="AB5" s="62"/>
      <c r="AC5"/>
      <c r="AD5"/>
      <c r="AE5" s="56"/>
      <c r="AF5" s="63"/>
      <c r="AG5"/>
      <c r="AH5"/>
      <c r="AI5"/>
      <c r="AJ5"/>
      <c r="AK5"/>
      <c r="AL5" s="71"/>
      <c r="AM5" s="71"/>
      <c r="AN5" s="64"/>
      <c r="AO5" s="66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72"/>
      <c r="BA5" s="72"/>
      <c r="BB5" s="72"/>
      <c r="BC5" s="72"/>
      <c r="BD5" s="72"/>
      <c r="BE5" s="72"/>
      <c r="BF5" s="64"/>
      <c r="BH5" s="73"/>
      <c r="BI5" s="73"/>
      <c r="BJ5" s="73"/>
      <c r="BK5" s="72"/>
      <c r="BO5" s="62"/>
      <c r="BT5"/>
      <c r="BU5" s="62"/>
      <c r="BW5"/>
      <c r="BX5" s="62"/>
      <c r="BY5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3"/>
      <c r="CO5"/>
      <c r="CP5" s="62"/>
      <c r="CQ5"/>
      <c r="CR5" s="63"/>
      <c r="CU5" s="63"/>
      <c r="CV5" s="62"/>
      <c r="CW5" s="63"/>
      <c r="CX5" s="63"/>
      <c r="CY5" s="67"/>
      <c r="CZ5" s="63" t="s">
        <v>19</v>
      </c>
      <c r="DA5"/>
      <c r="DB5" s="62" t="s">
        <v>20</v>
      </c>
      <c r="DC5"/>
      <c r="DD5" s="63"/>
      <c r="DE5"/>
      <c r="DF5" s="63" t="s">
        <v>21</v>
      </c>
      <c r="DG5"/>
      <c r="DH5" s="62" t="s">
        <v>20</v>
      </c>
      <c r="DI5"/>
      <c r="DJ5" s="63"/>
      <c r="DK5"/>
      <c r="DL5" s="63" t="s">
        <v>22</v>
      </c>
      <c r="DM5" s="63"/>
      <c r="DN5" s="62" t="s">
        <v>23</v>
      </c>
      <c r="DO5" s="63"/>
      <c r="DP5" s="63"/>
      <c r="DQ5"/>
      <c r="DR5" s="63" t="s">
        <v>24</v>
      </c>
      <c r="DS5" s="63"/>
      <c r="DT5" s="62" t="s">
        <v>23</v>
      </c>
      <c r="DU5" s="63"/>
      <c r="DV5" s="63"/>
      <c r="DW5"/>
      <c r="DX5" s="63" t="s">
        <v>25</v>
      </c>
      <c r="DY5"/>
      <c r="DZ5" s="62" t="s">
        <v>23</v>
      </c>
      <c r="EA5"/>
      <c r="EB5" s="63"/>
      <c r="EC5"/>
      <c r="ED5" s="63" t="s">
        <v>26</v>
      </c>
      <c r="EE5"/>
      <c r="EF5" s="62" t="s">
        <v>23</v>
      </c>
      <c r="EG5"/>
      <c r="EH5" s="63"/>
      <c r="EI5"/>
      <c r="EJ5" s="63" t="s">
        <v>27</v>
      </c>
      <c r="EK5"/>
      <c r="EL5" s="62" t="s">
        <v>23</v>
      </c>
      <c r="EM5"/>
      <c r="EN5" s="63"/>
      <c r="EO5" s="63"/>
      <c r="EP5" s="63" t="s">
        <v>28</v>
      </c>
      <c r="EQ5" s="62"/>
      <c r="ER5" s="62" t="s">
        <v>23</v>
      </c>
      <c r="ES5" s="72"/>
      <c r="ET5" s="63"/>
      <c r="EU5"/>
      <c r="EV5" s="63" t="s">
        <v>29</v>
      </c>
      <c r="EW5"/>
      <c r="EX5" s="62" t="s">
        <v>23</v>
      </c>
      <c r="EY5"/>
      <c r="EZ5" s="63"/>
      <c r="FA5"/>
      <c r="FB5" s="63" t="s">
        <v>30</v>
      </c>
      <c r="FC5"/>
      <c r="FD5" s="62" t="s">
        <v>23</v>
      </c>
      <c r="FE5"/>
      <c r="FF5" s="63"/>
      <c r="FG5" s="63"/>
      <c r="FH5" s="63" t="s">
        <v>31</v>
      </c>
      <c r="FI5"/>
      <c r="FJ5" s="62" t="s">
        <v>23</v>
      </c>
      <c r="FK5"/>
      <c r="FL5" s="63"/>
      <c r="FM5" s="63"/>
      <c r="FN5" s="63" t="s">
        <v>32</v>
      </c>
      <c r="FO5" s="62"/>
      <c r="FP5" s="62" t="s">
        <v>23</v>
      </c>
      <c r="FQ5" s="72"/>
      <c r="FR5" s="63"/>
      <c r="FS5"/>
      <c r="FT5" s="63" t="s">
        <v>33</v>
      </c>
      <c r="FU5"/>
      <c r="FV5" s="62" t="s">
        <v>23</v>
      </c>
      <c r="FW5"/>
      <c r="FX5" s="63"/>
      <c r="FY5"/>
      <c r="FZ5" s="63" t="s">
        <v>34</v>
      </c>
      <c r="GA5"/>
      <c r="GB5" s="62" t="s">
        <v>23</v>
      </c>
      <c r="GC5"/>
      <c r="GD5" s="63"/>
      <c r="GE5"/>
      <c r="GF5" s="63" t="s">
        <v>35</v>
      </c>
      <c r="GG5"/>
      <c r="GH5" s="62" t="s">
        <v>23</v>
      </c>
      <c r="GI5"/>
      <c r="GJ5" s="63"/>
      <c r="GK5"/>
      <c r="GL5" s="63" t="s">
        <v>36</v>
      </c>
      <c r="GM5"/>
      <c r="GN5" s="62" t="s">
        <v>23</v>
      </c>
      <c r="GO5"/>
      <c r="GP5" s="63"/>
      <c r="GQ5" s="63"/>
      <c r="GR5" s="63" t="s">
        <v>37</v>
      </c>
      <c r="GS5"/>
      <c r="GT5" s="62" t="s">
        <v>23</v>
      </c>
      <c r="GU5"/>
      <c r="GV5" s="63"/>
      <c r="GW5" s="63"/>
      <c r="GX5" s="63" t="s">
        <v>307</v>
      </c>
      <c r="GY5"/>
      <c r="GZ5" s="62" t="s">
        <v>23</v>
      </c>
      <c r="HA5"/>
      <c r="HB5" s="63"/>
      <c r="HC5"/>
      <c r="HD5" s="63" t="s">
        <v>38</v>
      </c>
      <c r="HE5"/>
      <c r="HF5" s="62" t="s">
        <v>23</v>
      </c>
      <c r="HG5"/>
      <c r="HH5" s="63"/>
      <c r="HI5"/>
      <c r="HJ5" s="74" t="s">
        <v>39</v>
      </c>
      <c r="HK5" s="74"/>
      <c r="HL5" s="62" t="s">
        <v>23</v>
      </c>
      <c r="HM5" s="74"/>
      <c r="HN5" s="74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</row>
    <row r="6" spans="1:270" ht="26.25" customHeight="1" x14ac:dyDescent="0.4">
      <c r="B6" s="63" t="s">
        <v>262</v>
      </c>
      <c r="D6" s="62" t="s">
        <v>20</v>
      </c>
      <c r="F6" s="63"/>
      <c r="H6" s="63" t="s">
        <v>40</v>
      </c>
      <c r="I6"/>
      <c r="J6" s="62" t="s">
        <v>20</v>
      </c>
      <c r="K6"/>
      <c r="L6" s="63"/>
      <c r="M6" s="63"/>
      <c r="N6" s="63" t="s">
        <v>41</v>
      </c>
      <c r="O6"/>
      <c r="P6" s="62" t="s">
        <v>20</v>
      </c>
      <c r="Q6"/>
      <c r="R6" s="63"/>
      <c r="S6" s="56"/>
      <c r="T6" s="63" t="s">
        <v>42</v>
      </c>
      <c r="U6"/>
      <c r="V6" s="62" t="s">
        <v>20</v>
      </c>
      <c r="W6"/>
      <c r="X6" s="63"/>
      <c r="Y6" s="56"/>
      <c r="Z6" s="63" t="s">
        <v>43</v>
      </c>
      <c r="AA6"/>
      <c r="AB6" s="62" t="s">
        <v>20</v>
      </c>
      <c r="AC6"/>
      <c r="AD6" s="63"/>
      <c r="AE6" s="56"/>
      <c r="AF6" s="63" t="s">
        <v>44</v>
      </c>
      <c r="AG6"/>
      <c r="AH6" s="62" t="s">
        <v>20</v>
      </c>
      <c r="AI6"/>
      <c r="AJ6" s="63"/>
      <c r="AK6"/>
      <c r="AL6" s="63" t="s">
        <v>45</v>
      </c>
      <c r="AM6"/>
      <c r="AN6" s="62" t="s">
        <v>20</v>
      </c>
      <c r="AO6"/>
      <c r="AP6" s="63"/>
      <c r="AQ6" s="63"/>
      <c r="AR6" s="63" t="s">
        <v>46</v>
      </c>
      <c r="AS6"/>
      <c r="AT6" s="62" t="s">
        <v>20</v>
      </c>
      <c r="AU6"/>
      <c r="AV6" s="63"/>
      <c r="AW6" s="75"/>
      <c r="AX6" s="63" t="s">
        <v>47</v>
      </c>
      <c r="AY6"/>
      <c r="AZ6" s="62" t="s">
        <v>20</v>
      </c>
      <c r="BA6"/>
      <c r="BB6" s="63"/>
      <c r="BC6" s="76"/>
      <c r="BD6" s="63" t="s">
        <v>48</v>
      </c>
      <c r="BE6"/>
      <c r="BF6" s="62" t="s">
        <v>20</v>
      </c>
      <c r="BG6"/>
      <c r="BH6" s="63"/>
      <c r="BI6" s="63"/>
      <c r="BJ6" s="63" t="s">
        <v>49</v>
      </c>
      <c r="BK6"/>
      <c r="BL6" s="62" t="s">
        <v>20</v>
      </c>
      <c r="BM6"/>
      <c r="BN6" s="63"/>
      <c r="BO6" s="62"/>
      <c r="BP6" s="63" t="s">
        <v>50</v>
      </c>
      <c r="BQ6" s="62"/>
      <c r="BR6" s="62" t="s">
        <v>20</v>
      </c>
      <c r="BS6" s="72"/>
      <c r="BT6" s="63"/>
      <c r="BU6"/>
      <c r="BV6" s="63" t="s">
        <v>51</v>
      </c>
      <c r="BX6" s="62" t="s">
        <v>20</v>
      </c>
      <c r="BZ6" s="63"/>
      <c r="CA6" s="63"/>
      <c r="CB6" s="63" t="s">
        <v>52</v>
      </c>
      <c r="CC6"/>
      <c r="CD6" s="62" t="s">
        <v>20</v>
      </c>
      <c r="CE6"/>
      <c r="CF6" s="63"/>
      <c r="CG6" s="63"/>
      <c r="CH6" s="63" t="s">
        <v>53</v>
      </c>
      <c r="CI6"/>
      <c r="CJ6" s="62" t="s">
        <v>20</v>
      </c>
      <c r="CK6"/>
      <c r="CL6" s="63"/>
      <c r="CN6" s="63" t="s">
        <v>54</v>
      </c>
      <c r="CO6"/>
      <c r="CP6" s="62" t="s">
        <v>20</v>
      </c>
      <c r="CQ6"/>
      <c r="CR6" s="63"/>
      <c r="CT6" s="63" t="s">
        <v>55</v>
      </c>
      <c r="CU6" s="63"/>
      <c r="CV6" s="62" t="s">
        <v>20</v>
      </c>
      <c r="CW6" s="63"/>
      <c r="CX6" s="63"/>
      <c r="CY6" s="67"/>
      <c r="CZ6"/>
      <c r="DA6"/>
      <c r="DB6"/>
      <c r="DC6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/>
      <c r="DY6"/>
      <c r="DZ6"/>
      <c r="EA6"/>
      <c r="EB6" s="63"/>
      <c r="EC6" s="63"/>
      <c r="ED6"/>
      <c r="EE6"/>
      <c r="EF6"/>
      <c r="EG6"/>
      <c r="EH6" s="63"/>
      <c r="EI6" s="63"/>
      <c r="EJ6"/>
      <c r="EK6"/>
      <c r="EL6"/>
      <c r="EM6"/>
      <c r="EN6" s="63"/>
      <c r="EO6" s="63"/>
      <c r="EP6" s="63"/>
      <c r="EQ6"/>
      <c r="ER6"/>
      <c r="ES6"/>
      <c r="ET6"/>
      <c r="EU6"/>
      <c r="EV6"/>
      <c r="EW6"/>
      <c r="EX6"/>
      <c r="EY6"/>
      <c r="EZ6" s="63"/>
      <c r="FA6"/>
      <c r="FB6"/>
      <c r="FC6"/>
      <c r="FD6"/>
      <c r="FE6"/>
      <c r="FF6" s="63"/>
      <c r="FG6" s="63"/>
      <c r="FH6"/>
      <c r="FI6"/>
      <c r="FJ6"/>
      <c r="FK6"/>
      <c r="FL6" s="63"/>
      <c r="FM6" s="63"/>
      <c r="FN6" s="63"/>
      <c r="FO6"/>
      <c r="FP6"/>
      <c r="FQ6"/>
      <c r="FR6"/>
      <c r="FS6" s="63"/>
      <c r="FT6"/>
      <c r="FU6"/>
      <c r="FV6"/>
      <c r="FW6"/>
      <c r="FX6" s="63"/>
      <c r="FY6" s="63"/>
      <c r="FZ6" s="63"/>
      <c r="GA6"/>
      <c r="GB6"/>
      <c r="GC6"/>
      <c r="GD6" s="63"/>
      <c r="GE6" s="63"/>
      <c r="GF6"/>
      <c r="GG6"/>
      <c r="GH6"/>
      <c r="GI6"/>
      <c r="GJ6" s="63"/>
      <c r="GK6" s="63"/>
      <c r="GL6"/>
      <c r="GM6"/>
      <c r="GN6"/>
      <c r="GO6"/>
      <c r="GP6" s="63"/>
      <c r="GQ6" s="63"/>
      <c r="GR6"/>
      <c r="GS6"/>
      <c r="GT6"/>
      <c r="GU6"/>
      <c r="GV6" s="63"/>
      <c r="GW6" s="63"/>
      <c r="GX6"/>
      <c r="GY6"/>
      <c r="GZ6"/>
      <c r="HA6"/>
      <c r="HB6" s="63"/>
      <c r="HC6"/>
      <c r="HD6"/>
      <c r="HE6"/>
      <c r="HF6"/>
      <c r="HG6"/>
      <c r="HH6" s="63"/>
      <c r="HI6"/>
      <c r="HJ6" s="74"/>
      <c r="HK6" s="74"/>
      <c r="HL6" s="74"/>
      <c r="HM6" s="74"/>
      <c r="HN6" s="74"/>
      <c r="HO6"/>
      <c r="HP6" s="63" t="s">
        <v>56</v>
      </c>
      <c r="HQ6"/>
      <c r="HR6" s="62" t="s">
        <v>23</v>
      </c>
      <c r="HS6"/>
      <c r="HT6" s="63"/>
      <c r="HU6"/>
      <c r="HV6" s="63" t="s">
        <v>57</v>
      </c>
      <c r="HW6"/>
      <c r="HX6" s="62" t="s">
        <v>23</v>
      </c>
      <c r="HY6"/>
      <c r="HZ6" s="63"/>
      <c r="IA6"/>
      <c r="IB6" s="63" t="s">
        <v>58</v>
      </c>
      <c r="IC6"/>
      <c r="ID6" s="62" t="s">
        <v>23</v>
      </c>
      <c r="IE6"/>
      <c r="IF6"/>
      <c r="IG6"/>
      <c r="IH6" s="63" t="s">
        <v>59</v>
      </c>
      <c r="II6"/>
      <c r="IJ6" s="62" t="s">
        <v>60</v>
      </c>
      <c r="IK6"/>
      <c r="IL6"/>
      <c r="IN6" s="63" t="s">
        <v>61</v>
      </c>
      <c r="IO6"/>
      <c r="IP6" s="62" t="s">
        <v>60</v>
      </c>
      <c r="IQ6"/>
      <c r="IR6"/>
      <c r="IS6"/>
      <c r="IT6" s="63" t="s">
        <v>62</v>
      </c>
      <c r="IU6"/>
      <c r="IV6" s="62" t="s">
        <v>23</v>
      </c>
      <c r="IW6"/>
      <c r="IX6" s="63"/>
      <c r="IZ6" s="63" t="s">
        <v>315</v>
      </c>
      <c r="JA6"/>
      <c r="JB6" s="62" t="s">
        <v>23</v>
      </c>
      <c r="JC6"/>
      <c r="JD6" s="63"/>
      <c r="JE6"/>
      <c r="JF6" s="63" t="s">
        <v>313</v>
      </c>
      <c r="JH6" s="62" t="s">
        <v>23</v>
      </c>
      <c r="JJ6" s="63"/>
    </row>
    <row r="7" spans="1:270" ht="48.75" customHeight="1" thickBot="1" x14ac:dyDescent="0.45">
      <c r="F7" s="63"/>
      <c r="H7"/>
      <c r="I7"/>
      <c r="J7"/>
      <c r="K7"/>
      <c r="L7" s="63"/>
      <c r="M7" s="63"/>
      <c r="N7"/>
      <c r="O7"/>
      <c r="P7"/>
      <c r="Q7"/>
      <c r="R7" s="63"/>
      <c r="S7" s="56"/>
      <c r="T7"/>
      <c r="U7"/>
      <c r="V7"/>
      <c r="W7"/>
      <c r="X7" s="63"/>
      <c r="Y7" s="56"/>
      <c r="Z7" s="63"/>
      <c r="AA7" s="63"/>
      <c r="AB7" s="63"/>
      <c r="AC7" s="63"/>
      <c r="AD7" s="63"/>
      <c r="AE7" s="56"/>
      <c r="AF7"/>
      <c r="AG7"/>
      <c r="AH7"/>
      <c r="AI7"/>
      <c r="AJ7" s="63"/>
      <c r="AK7"/>
      <c r="AL7"/>
      <c r="AM7"/>
      <c r="AN7"/>
      <c r="AO7"/>
      <c r="AP7" s="63"/>
      <c r="AQ7" s="63"/>
      <c r="AR7"/>
      <c r="AS7"/>
      <c r="AT7"/>
      <c r="AU7"/>
      <c r="AV7" s="63"/>
      <c r="AW7" s="76"/>
      <c r="AX7"/>
      <c r="AY7"/>
      <c r="AZ7"/>
      <c r="BA7"/>
      <c r="BB7" s="63"/>
      <c r="BC7" s="76"/>
      <c r="BD7"/>
      <c r="BE7"/>
      <c r="BF7"/>
      <c r="BG7"/>
      <c r="BH7" s="63"/>
      <c r="BI7" s="63"/>
      <c r="BJ7"/>
      <c r="BK7"/>
      <c r="BL7"/>
      <c r="BM7"/>
      <c r="BN7" s="63"/>
      <c r="BO7"/>
      <c r="BP7" s="63"/>
      <c r="BQ7"/>
      <c r="BR7"/>
      <c r="BS7"/>
      <c r="BT7"/>
      <c r="BV7"/>
      <c r="BW7"/>
      <c r="BX7"/>
      <c r="BY7"/>
      <c r="BZ7" s="63"/>
      <c r="CA7" s="63"/>
      <c r="CB7"/>
      <c r="CC7"/>
      <c r="CD7"/>
      <c r="CE7"/>
      <c r="CF7" s="63"/>
      <c r="CG7" s="63"/>
      <c r="CH7" s="63"/>
      <c r="CI7" s="63"/>
      <c r="CJ7" s="63"/>
      <c r="CK7" s="63"/>
      <c r="CL7" s="63"/>
      <c r="CN7"/>
      <c r="CO7"/>
      <c r="CP7"/>
      <c r="CQ7"/>
      <c r="CR7"/>
      <c r="CS7" s="77"/>
      <c r="CT7" s="63"/>
      <c r="CU7" s="63"/>
      <c r="CV7" s="63"/>
      <c r="CW7" s="63"/>
      <c r="CX7" s="63"/>
      <c r="CY7" s="67"/>
      <c r="CZ7"/>
      <c r="DA7"/>
      <c r="DB7"/>
      <c r="DC7"/>
      <c r="DD7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/>
      <c r="DY7"/>
      <c r="DZ7"/>
      <c r="EA7"/>
      <c r="EB7"/>
      <c r="EC7" s="63"/>
      <c r="ED7"/>
      <c r="EE7"/>
      <c r="EF7"/>
      <c r="EG7"/>
      <c r="EH7"/>
      <c r="EI7" s="63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 s="63"/>
      <c r="FT7"/>
      <c r="FU7"/>
      <c r="FV7"/>
      <c r="FW7"/>
      <c r="FX7"/>
      <c r="FY7" s="63"/>
      <c r="FZ7" s="63"/>
      <c r="GA7"/>
      <c r="GB7"/>
      <c r="GC7"/>
      <c r="GD7"/>
      <c r="GE7" s="63"/>
      <c r="GF7"/>
      <c r="GG7"/>
      <c r="GH7"/>
      <c r="GI7"/>
      <c r="GJ7"/>
      <c r="GK7" s="63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 s="74"/>
      <c r="HK7" s="74"/>
      <c r="HL7" s="74"/>
      <c r="HM7" s="74"/>
      <c r="HN7" s="74"/>
      <c r="HO7"/>
      <c r="HP7"/>
      <c r="HQ7"/>
      <c r="HR7"/>
      <c r="HS7"/>
      <c r="HT7" s="63"/>
      <c r="HU7"/>
      <c r="HV7"/>
      <c r="HW7"/>
      <c r="HX7"/>
      <c r="HY7"/>
      <c r="HZ7" s="63"/>
      <c r="IA7"/>
      <c r="IB7"/>
      <c r="IC7"/>
      <c r="ID7"/>
      <c r="IE7"/>
      <c r="IF7" s="63"/>
      <c r="IG7"/>
      <c r="IH7"/>
      <c r="II7"/>
      <c r="IJ7"/>
      <c r="IK7"/>
      <c r="IL7" s="63"/>
      <c r="IN7"/>
      <c r="IO7"/>
      <c r="IP7"/>
      <c r="IQ7"/>
      <c r="IR7" s="63"/>
      <c r="IS7" s="63"/>
      <c r="IT7" s="63"/>
      <c r="IU7" s="63"/>
      <c r="IV7" s="63"/>
      <c r="IW7" s="63"/>
      <c r="IX7" s="63"/>
      <c r="IZ7" s="63"/>
      <c r="JA7" s="63"/>
      <c r="JB7" s="63"/>
      <c r="JC7" s="63"/>
      <c r="JD7" s="63"/>
      <c r="JE7"/>
      <c r="JJ7" s="63"/>
    </row>
    <row r="8" spans="1:270" ht="52.5" customHeight="1" thickBot="1" x14ac:dyDescent="0.45">
      <c r="H8"/>
      <c r="I8"/>
      <c r="J8"/>
      <c r="K8"/>
      <c r="L8"/>
      <c r="M8"/>
      <c r="N8"/>
      <c r="O8"/>
      <c r="P8"/>
      <c r="Q8"/>
      <c r="R8"/>
      <c r="S8" s="56"/>
      <c r="T8"/>
      <c r="U8"/>
      <c r="V8"/>
      <c r="W8"/>
      <c r="X8"/>
      <c r="Y8" s="56"/>
      <c r="Z8" s="63"/>
      <c r="AA8" s="63"/>
      <c r="AB8" s="63"/>
      <c r="AC8" s="63"/>
      <c r="AD8" s="63"/>
      <c r="AE8" s="56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 s="61"/>
      <c r="AX8"/>
      <c r="AY8"/>
      <c r="AZ8"/>
      <c r="BA8"/>
      <c r="BB8"/>
      <c r="BC8" s="61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 s="59"/>
      <c r="BZ8"/>
      <c r="CA8"/>
      <c r="CB8"/>
      <c r="CC8"/>
      <c r="CD8"/>
      <c r="CE8"/>
      <c r="CF8"/>
      <c r="CG8" s="63"/>
      <c r="CH8" s="63"/>
      <c r="CI8" s="63"/>
      <c r="CJ8" s="63"/>
      <c r="CK8" s="63"/>
      <c r="CL8" s="63"/>
      <c r="CN8" s="78" t="s">
        <v>63</v>
      </c>
      <c r="CO8" s="79" t="s">
        <v>64</v>
      </c>
      <c r="CP8" s="80" t="s">
        <v>65</v>
      </c>
      <c r="CQ8" s="79" t="s">
        <v>66</v>
      </c>
      <c r="CR8" s="81"/>
      <c r="CS8" s="59"/>
      <c r="CT8" s="78" t="s">
        <v>63</v>
      </c>
      <c r="CU8" s="79" t="s">
        <v>64</v>
      </c>
      <c r="CV8" s="80" t="s">
        <v>65</v>
      </c>
      <c r="CW8" s="79" t="s">
        <v>66</v>
      </c>
      <c r="CX8" s="81"/>
      <c r="CY8" s="82"/>
      <c r="CZ8" s="78" t="s">
        <v>63</v>
      </c>
      <c r="DA8" s="79" t="s">
        <v>64</v>
      </c>
      <c r="DB8" s="80" t="s">
        <v>65</v>
      </c>
      <c r="DC8" s="79" t="s">
        <v>66</v>
      </c>
      <c r="DD8" s="81"/>
      <c r="DE8" s="63"/>
      <c r="DF8" s="78" t="s">
        <v>63</v>
      </c>
      <c r="DG8" s="80" t="s">
        <v>64</v>
      </c>
      <c r="DH8" s="80" t="s">
        <v>65</v>
      </c>
      <c r="DI8" s="79" t="s">
        <v>66</v>
      </c>
      <c r="DJ8" s="81"/>
      <c r="DK8"/>
      <c r="DL8" s="78" t="s">
        <v>63</v>
      </c>
      <c r="DM8" s="80" t="s">
        <v>64</v>
      </c>
      <c r="DN8" s="80" t="s">
        <v>65</v>
      </c>
      <c r="DO8" s="79" t="s">
        <v>66</v>
      </c>
      <c r="DP8" s="81"/>
      <c r="DQ8"/>
      <c r="DR8" s="78" t="s">
        <v>63</v>
      </c>
      <c r="DS8" s="80" t="s">
        <v>64</v>
      </c>
      <c r="DT8" s="80" t="s">
        <v>65</v>
      </c>
      <c r="DU8" s="79" t="s">
        <v>66</v>
      </c>
      <c r="DV8" s="81"/>
      <c r="DW8" s="63"/>
      <c r="DX8" s="78" t="s">
        <v>63</v>
      </c>
      <c r="DY8" s="80" t="s">
        <v>64</v>
      </c>
      <c r="DZ8" s="80" t="s">
        <v>65</v>
      </c>
      <c r="EA8" s="79" t="s">
        <v>66</v>
      </c>
      <c r="EB8" s="81"/>
      <c r="EC8"/>
      <c r="ED8" s="78" t="s">
        <v>63</v>
      </c>
      <c r="EE8" s="80" t="s">
        <v>64</v>
      </c>
      <c r="EF8" s="80" t="s">
        <v>65</v>
      </c>
      <c r="EG8" s="79" t="s">
        <v>66</v>
      </c>
      <c r="EH8" s="81"/>
      <c r="EI8"/>
      <c r="EJ8" s="78" t="s">
        <v>63</v>
      </c>
      <c r="EK8" s="80" t="s">
        <v>64</v>
      </c>
      <c r="EL8" s="80" t="s">
        <v>65</v>
      </c>
      <c r="EM8" s="79" t="s">
        <v>66</v>
      </c>
      <c r="EN8" s="81"/>
      <c r="EO8" s="72"/>
      <c r="EP8" s="78" t="s">
        <v>63</v>
      </c>
      <c r="EQ8" s="79" t="s">
        <v>64</v>
      </c>
      <c r="ER8" s="80" t="s">
        <v>65</v>
      </c>
      <c r="ES8" s="79" t="s">
        <v>66</v>
      </c>
      <c r="ET8" s="83"/>
      <c r="EU8"/>
      <c r="EV8" s="78" t="s">
        <v>63</v>
      </c>
      <c r="EW8" s="84" t="s">
        <v>64</v>
      </c>
      <c r="EX8" s="83" t="s">
        <v>65</v>
      </c>
      <c r="EY8" s="79" t="s">
        <v>66</v>
      </c>
      <c r="EZ8" s="81"/>
      <c r="FA8"/>
      <c r="FB8" s="78" t="s">
        <v>63</v>
      </c>
      <c r="FC8" s="84" t="s">
        <v>64</v>
      </c>
      <c r="FD8" s="83" t="s">
        <v>65</v>
      </c>
      <c r="FE8" s="79" t="s">
        <v>66</v>
      </c>
      <c r="FF8" s="81"/>
      <c r="FG8" s="72"/>
      <c r="FH8" s="78" t="s">
        <v>63</v>
      </c>
      <c r="FI8" s="80" t="s">
        <v>64</v>
      </c>
      <c r="FJ8" s="80" t="s">
        <v>65</v>
      </c>
      <c r="FK8" s="79" t="s">
        <v>66</v>
      </c>
      <c r="FL8" s="81"/>
      <c r="FM8" s="72"/>
      <c r="FN8" s="78" t="s">
        <v>63</v>
      </c>
      <c r="FO8" s="79" t="s">
        <v>64</v>
      </c>
      <c r="FP8" s="80" t="s">
        <v>65</v>
      </c>
      <c r="FQ8" s="79" t="s">
        <v>66</v>
      </c>
      <c r="FR8" s="83"/>
      <c r="FS8"/>
      <c r="FT8" s="78" t="s">
        <v>63</v>
      </c>
      <c r="FU8" s="84" t="s">
        <v>64</v>
      </c>
      <c r="FV8" s="83" t="s">
        <v>65</v>
      </c>
      <c r="FW8" s="79" t="s">
        <v>66</v>
      </c>
      <c r="FX8" s="81"/>
      <c r="FY8"/>
      <c r="FZ8" s="78" t="s">
        <v>63</v>
      </c>
      <c r="GA8" s="79" t="s">
        <v>64</v>
      </c>
      <c r="GB8" s="80" t="s">
        <v>65</v>
      </c>
      <c r="GC8" s="79" t="s">
        <v>66</v>
      </c>
      <c r="GD8" s="85"/>
      <c r="GE8"/>
      <c r="GF8" s="78" t="s">
        <v>63</v>
      </c>
      <c r="GG8" s="80" t="s">
        <v>64</v>
      </c>
      <c r="GH8" s="80" t="s">
        <v>65</v>
      </c>
      <c r="GI8" s="79" t="s">
        <v>66</v>
      </c>
      <c r="GJ8" s="81"/>
      <c r="GK8" s="63"/>
      <c r="GL8" s="78" t="s">
        <v>63</v>
      </c>
      <c r="GM8" s="84" t="s">
        <v>64</v>
      </c>
      <c r="GN8" s="83" t="s">
        <v>65</v>
      </c>
      <c r="GO8" s="79" t="s">
        <v>66</v>
      </c>
      <c r="GP8" s="81"/>
      <c r="GQ8" s="72"/>
      <c r="GR8" s="78" t="s">
        <v>63</v>
      </c>
      <c r="GS8" s="84" t="s">
        <v>64</v>
      </c>
      <c r="GT8" s="83" t="s">
        <v>65</v>
      </c>
      <c r="GU8" s="79" t="s">
        <v>66</v>
      </c>
      <c r="GV8" s="81"/>
      <c r="GW8" s="72"/>
      <c r="GX8" s="78" t="s">
        <v>63</v>
      </c>
      <c r="GY8" s="84" t="s">
        <v>64</v>
      </c>
      <c r="GZ8" s="83" t="s">
        <v>65</v>
      </c>
      <c r="HA8" s="79" t="s">
        <v>66</v>
      </c>
      <c r="HB8" s="81"/>
      <c r="HC8"/>
      <c r="HD8" s="78" t="s">
        <v>63</v>
      </c>
      <c r="HE8" s="84" t="s">
        <v>64</v>
      </c>
      <c r="HF8" s="83" t="s">
        <v>65</v>
      </c>
      <c r="HG8" s="79" t="s">
        <v>66</v>
      </c>
      <c r="HH8" s="81"/>
      <c r="HI8"/>
      <c r="HJ8" s="86" t="s">
        <v>63</v>
      </c>
      <c r="HK8" s="87" t="s">
        <v>64</v>
      </c>
      <c r="HL8" s="87" t="s">
        <v>65</v>
      </c>
      <c r="HM8" s="88" t="s">
        <v>66</v>
      </c>
      <c r="HN8" s="89"/>
      <c r="HO8"/>
      <c r="HP8"/>
      <c r="HQ8"/>
      <c r="HR8"/>
      <c r="HS8"/>
      <c r="HT8"/>
      <c r="HU8"/>
      <c r="HV8"/>
      <c r="HW8"/>
      <c r="HX8"/>
      <c r="HY8"/>
      <c r="HZ8"/>
      <c r="IA8" s="63"/>
      <c r="IB8"/>
      <c r="IC8"/>
      <c r="ID8"/>
      <c r="IE8"/>
      <c r="IF8" s="63"/>
      <c r="IG8" s="63"/>
      <c r="IH8"/>
      <c r="II8"/>
      <c r="IJ8"/>
      <c r="IK8"/>
      <c r="IL8" s="63"/>
      <c r="IN8"/>
      <c r="IO8"/>
      <c r="IP8"/>
      <c r="IQ8"/>
      <c r="IR8" s="63"/>
      <c r="IS8" s="63"/>
      <c r="IT8" s="63"/>
      <c r="IU8" s="63"/>
      <c r="IV8" s="63"/>
      <c r="IW8" s="63"/>
      <c r="IX8" s="63"/>
      <c r="IZ8" s="63"/>
      <c r="JA8" s="63"/>
      <c r="JB8" s="63"/>
      <c r="JC8" s="63"/>
      <c r="JD8" s="63"/>
      <c r="JE8"/>
    </row>
    <row r="9" spans="1:270" s="81" customFormat="1" ht="63" customHeight="1" thickBot="1" x14ac:dyDescent="0.45">
      <c r="B9" s="78" t="s">
        <v>63</v>
      </c>
      <c r="C9" s="80" t="s">
        <v>64</v>
      </c>
      <c r="D9" s="80" t="s">
        <v>65</v>
      </c>
      <c r="E9" s="79" t="s">
        <v>66</v>
      </c>
      <c r="H9" s="78" t="s">
        <v>63</v>
      </c>
      <c r="I9" s="80" t="s">
        <v>64</v>
      </c>
      <c r="J9" s="80" t="s">
        <v>65</v>
      </c>
      <c r="K9" s="79" t="s">
        <v>66</v>
      </c>
      <c r="M9" s="72"/>
      <c r="N9" s="78" t="s">
        <v>63</v>
      </c>
      <c r="O9" s="80" t="s">
        <v>64</v>
      </c>
      <c r="P9" s="80" t="s">
        <v>65</v>
      </c>
      <c r="Q9" s="79" t="s">
        <v>66</v>
      </c>
      <c r="S9" s="72"/>
      <c r="T9" s="78" t="s">
        <v>63</v>
      </c>
      <c r="U9" s="80" t="s">
        <v>64</v>
      </c>
      <c r="V9" s="80" t="s">
        <v>65</v>
      </c>
      <c r="W9" s="79" t="s">
        <v>66</v>
      </c>
      <c r="Y9" s="72"/>
      <c r="Z9" s="78" t="s">
        <v>63</v>
      </c>
      <c r="AA9" s="80" t="s">
        <v>64</v>
      </c>
      <c r="AB9" s="80" t="s">
        <v>65</v>
      </c>
      <c r="AC9" s="79" t="s">
        <v>66</v>
      </c>
      <c r="AE9" s="72"/>
      <c r="AF9" s="78" t="s">
        <v>63</v>
      </c>
      <c r="AG9" s="80" t="s">
        <v>64</v>
      </c>
      <c r="AH9" s="80" t="s">
        <v>65</v>
      </c>
      <c r="AI9" s="79" t="s">
        <v>66</v>
      </c>
      <c r="AK9"/>
      <c r="AL9" s="78" t="s">
        <v>63</v>
      </c>
      <c r="AM9" s="80" t="s">
        <v>64</v>
      </c>
      <c r="AN9" s="80" t="s">
        <v>65</v>
      </c>
      <c r="AO9" s="79" t="s">
        <v>66</v>
      </c>
      <c r="AQ9" s="72"/>
      <c r="AR9" s="78" t="s">
        <v>63</v>
      </c>
      <c r="AS9" s="80" t="s">
        <v>64</v>
      </c>
      <c r="AT9" s="80" t="s">
        <v>65</v>
      </c>
      <c r="AU9" s="79" t="s">
        <v>66</v>
      </c>
      <c r="AW9" s="61"/>
      <c r="AX9" s="78" t="s">
        <v>63</v>
      </c>
      <c r="AY9" s="80" t="s">
        <v>64</v>
      </c>
      <c r="AZ9" s="80" t="s">
        <v>65</v>
      </c>
      <c r="BA9" s="79" t="s">
        <v>66</v>
      </c>
      <c r="BC9" s="61"/>
      <c r="BD9" s="78" t="s">
        <v>63</v>
      </c>
      <c r="BE9" s="80" t="s">
        <v>64</v>
      </c>
      <c r="BF9" s="80" t="s">
        <v>65</v>
      </c>
      <c r="BG9" s="79" t="s">
        <v>66</v>
      </c>
      <c r="BI9" s="72"/>
      <c r="BJ9" s="78" t="s">
        <v>63</v>
      </c>
      <c r="BK9" s="80" t="s">
        <v>64</v>
      </c>
      <c r="BL9" s="80" t="s">
        <v>65</v>
      </c>
      <c r="BM9" s="79" t="s">
        <v>66</v>
      </c>
      <c r="BO9" s="90"/>
      <c r="BP9" s="78" t="s">
        <v>63</v>
      </c>
      <c r="BQ9" s="79" t="s">
        <v>64</v>
      </c>
      <c r="BR9" s="80" t="s">
        <v>65</v>
      </c>
      <c r="BS9" s="79" t="s">
        <v>66</v>
      </c>
      <c r="BT9" s="83"/>
      <c r="BU9" s="59"/>
      <c r="BV9" s="91" t="s">
        <v>63</v>
      </c>
      <c r="BW9" s="92" t="s">
        <v>64</v>
      </c>
      <c r="BX9" s="93" t="s">
        <v>65</v>
      </c>
      <c r="BY9" s="92" t="s">
        <v>66</v>
      </c>
      <c r="BZ9" s="94"/>
      <c r="CA9" s="72"/>
      <c r="CB9" s="95" t="s">
        <v>63</v>
      </c>
      <c r="CC9" s="96" t="s">
        <v>64</v>
      </c>
      <c r="CD9" s="80" t="s">
        <v>65</v>
      </c>
      <c r="CE9" s="79" t="s">
        <v>66</v>
      </c>
      <c r="CH9" s="78" t="s">
        <v>63</v>
      </c>
      <c r="CI9" s="80" t="s">
        <v>64</v>
      </c>
      <c r="CJ9" s="80" t="s">
        <v>65</v>
      </c>
      <c r="CK9" s="79" t="s">
        <v>66</v>
      </c>
      <c r="CM9" s="77"/>
      <c r="CN9" s="97"/>
      <c r="CO9" s="98"/>
      <c r="CP9" s="98"/>
      <c r="CQ9" s="98"/>
      <c r="CR9" s="98"/>
      <c r="CS9" s="59"/>
      <c r="CT9" s="63"/>
      <c r="CU9" s="63"/>
      <c r="CV9" s="63"/>
      <c r="CW9" s="63"/>
      <c r="CX9" s="63"/>
      <c r="CY9"/>
      <c r="CZ9" s="97"/>
      <c r="DA9" s="98"/>
      <c r="DB9" s="98"/>
      <c r="DC9" s="98"/>
      <c r="DD9" s="98"/>
      <c r="DE9" s="72"/>
      <c r="DF9" s="97"/>
      <c r="DG9" s="98"/>
      <c r="DH9" s="99"/>
      <c r="DI9" s="100"/>
      <c r="DJ9" s="101"/>
      <c r="DK9" s="72"/>
      <c r="DL9" s="63"/>
      <c r="DM9" s="63"/>
      <c r="DN9" s="63"/>
      <c r="DO9" s="63"/>
      <c r="DP9" s="63"/>
      <c r="DQ9" s="72"/>
      <c r="DR9" s="63"/>
      <c r="DS9" s="63"/>
      <c r="DT9" s="63"/>
      <c r="DU9" s="63"/>
      <c r="DV9" s="63"/>
      <c r="DW9" s="72"/>
      <c r="DX9" s="97"/>
      <c r="DY9" s="98"/>
      <c r="DZ9" s="99"/>
      <c r="EA9" s="100"/>
      <c r="EB9" s="101"/>
      <c r="EC9" s="72"/>
      <c r="ED9" s="97"/>
      <c r="EE9" s="98"/>
      <c r="EF9" s="99"/>
      <c r="EG9" s="100"/>
      <c r="EH9" s="101"/>
      <c r="EI9" s="72"/>
      <c r="EJ9" s="97"/>
      <c r="EK9" s="98"/>
      <c r="EL9" s="99"/>
      <c r="EM9" s="100"/>
      <c r="EN9" s="101"/>
      <c r="EO9" s="72"/>
      <c r="EP9" s="98"/>
      <c r="EQ9" s="98"/>
      <c r="ER9" s="98"/>
      <c r="ES9" s="98"/>
      <c r="ET9" s="98"/>
      <c r="EU9" s="72"/>
      <c r="EV9" s="97"/>
      <c r="EW9" s="98"/>
      <c r="EX9" s="98"/>
      <c r="EY9" s="98"/>
      <c r="EZ9" s="98"/>
      <c r="FA9" s="72"/>
      <c r="FB9" s="97"/>
      <c r="FC9" s="98"/>
      <c r="FD9" s="98"/>
      <c r="FE9" s="98"/>
      <c r="FF9" s="98"/>
      <c r="FG9" s="64"/>
      <c r="FH9" s="97"/>
      <c r="FI9" s="98"/>
      <c r="FJ9" s="99"/>
      <c r="FK9" s="100"/>
      <c r="FL9" s="101"/>
      <c r="FM9" s="72"/>
      <c r="FN9" s="98"/>
      <c r="FO9" s="98"/>
      <c r="FP9" s="98"/>
      <c r="FQ9" s="98"/>
      <c r="FR9" s="98"/>
      <c r="FS9" s="72"/>
      <c r="FT9" s="97"/>
      <c r="FU9" s="98"/>
      <c r="FV9" s="98"/>
      <c r="FW9" s="98"/>
      <c r="FX9" s="98"/>
      <c r="FY9" s="72"/>
      <c r="FZ9" s="63"/>
      <c r="GA9"/>
      <c r="GB9" s="55"/>
      <c r="GC9" s="55"/>
      <c r="GD9" s="55"/>
      <c r="GE9" s="72"/>
      <c r="GF9" s="97"/>
      <c r="GG9" s="98"/>
      <c r="GH9" s="99"/>
      <c r="GI9" s="100"/>
      <c r="GJ9" s="101"/>
      <c r="GK9" s="72"/>
      <c r="GL9" s="97"/>
      <c r="GM9" s="98"/>
      <c r="GN9" s="98"/>
      <c r="GO9" s="98"/>
      <c r="GP9" s="98"/>
      <c r="GQ9" s="64"/>
      <c r="GR9" s="97"/>
      <c r="GS9" s="98"/>
      <c r="GT9" s="98"/>
      <c r="GU9" s="98"/>
      <c r="GV9" s="98"/>
      <c r="GW9" s="108"/>
      <c r="GX9" s="97"/>
      <c r="GY9" s="98"/>
      <c r="GZ9" s="98"/>
      <c r="HA9" s="98"/>
      <c r="HB9" s="98"/>
      <c r="HC9" s="102"/>
      <c r="HD9" s="97"/>
      <c r="HE9" s="98"/>
      <c r="HF9" s="98"/>
      <c r="HG9" s="98"/>
      <c r="HH9" s="98"/>
      <c r="HI9" s="102"/>
      <c r="HJ9" s="103"/>
      <c r="HK9" s="104"/>
      <c r="HL9" s="105"/>
      <c r="HM9" s="106"/>
      <c r="HN9" s="107"/>
      <c r="HO9" s="102"/>
      <c r="HP9" s="78" t="s">
        <v>63</v>
      </c>
      <c r="HQ9" s="83" t="s">
        <v>64</v>
      </c>
      <c r="HR9" s="83" t="s">
        <v>65</v>
      </c>
      <c r="HS9" s="79" t="s">
        <v>66</v>
      </c>
      <c r="HU9" s="102"/>
      <c r="HV9" s="78" t="s">
        <v>63</v>
      </c>
      <c r="HW9" s="83" t="s">
        <v>64</v>
      </c>
      <c r="HX9" s="83" t="s">
        <v>65</v>
      </c>
      <c r="HY9" s="79" t="s">
        <v>66</v>
      </c>
      <c r="IA9" s="72"/>
      <c r="IB9" s="78" t="s">
        <v>63</v>
      </c>
      <c r="IC9" s="83" t="s">
        <v>64</v>
      </c>
      <c r="ID9" s="83" t="s">
        <v>65</v>
      </c>
      <c r="IE9" s="79" t="s">
        <v>66</v>
      </c>
      <c r="IG9" s="72"/>
      <c r="IH9" s="78" t="s">
        <v>63</v>
      </c>
      <c r="II9" s="83" t="s">
        <v>64</v>
      </c>
      <c r="IJ9" s="83" t="s">
        <v>65</v>
      </c>
      <c r="IK9" s="79" t="s">
        <v>66</v>
      </c>
      <c r="IM9" s="55"/>
      <c r="IN9" s="78" t="s">
        <v>63</v>
      </c>
      <c r="IO9" s="83" t="s">
        <v>64</v>
      </c>
      <c r="IP9" s="83" t="s">
        <v>65</v>
      </c>
      <c r="IQ9" s="79" t="s">
        <v>66</v>
      </c>
      <c r="IS9" s="72"/>
      <c r="IT9" s="78" t="s">
        <v>63</v>
      </c>
      <c r="IU9" s="83" t="s">
        <v>64</v>
      </c>
      <c r="IV9" s="83" t="s">
        <v>65</v>
      </c>
      <c r="IW9" s="79" t="s">
        <v>66</v>
      </c>
      <c r="IY9" s="55"/>
      <c r="IZ9" s="78" t="s">
        <v>63</v>
      </c>
      <c r="JA9" s="83" t="s">
        <v>64</v>
      </c>
      <c r="JB9" s="83" t="s">
        <v>65</v>
      </c>
      <c r="JC9" s="79" t="s">
        <v>66</v>
      </c>
      <c r="JE9" s="79"/>
      <c r="JF9" s="78" t="s">
        <v>63</v>
      </c>
      <c r="JG9" s="84" t="s">
        <v>64</v>
      </c>
      <c r="JH9" s="83" t="s">
        <v>65</v>
      </c>
      <c r="JI9" s="79" t="s">
        <v>66</v>
      </c>
    </row>
    <row r="10" spans="1:270" s="98" customFormat="1" ht="67.5" customHeight="1" x14ac:dyDescent="0.4">
      <c r="B10" s="97"/>
      <c r="D10" s="99"/>
      <c r="E10" s="100"/>
      <c r="F10" s="101"/>
      <c r="H10" s="97"/>
      <c r="J10" s="99"/>
      <c r="K10" s="100"/>
      <c r="L10" s="101"/>
      <c r="M10" s="72"/>
      <c r="N10" s="97"/>
      <c r="P10" s="99"/>
      <c r="Q10" s="100"/>
      <c r="R10" s="101"/>
      <c r="S10" s="108"/>
      <c r="T10" s="97"/>
      <c r="W10" s="109"/>
      <c r="Y10" s="108"/>
      <c r="Z10" s="97"/>
      <c r="AB10" s="99"/>
      <c r="AC10" s="100"/>
      <c r="AD10" s="101"/>
      <c r="AE10" s="108"/>
      <c r="AF10" s="97"/>
      <c r="AH10" s="99"/>
      <c r="AI10" s="100"/>
      <c r="AJ10" s="101"/>
      <c r="AK10"/>
      <c r="AL10" s="97"/>
      <c r="AN10" s="99"/>
      <c r="AO10" s="100"/>
      <c r="AP10" s="101"/>
      <c r="AQ10" s="72"/>
      <c r="AR10" s="97"/>
      <c r="AT10" s="99"/>
      <c r="AU10" s="100"/>
      <c r="AV10" s="101"/>
      <c r="AW10" s="61"/>
      <c r="AX10" s="97"/>
      <c r="AZ10" s="99"/>
      <c r="BA10" s="100"/>
      <c r="BB10" s="101"/>
      <c r="BC10" s="61"/>
      <c r="BD10" s="97"/>
      <c r="BF10" s="99"/>
      <c r="BG10" s="100"/>
      <c r="BH10" s="101"/>
      <c r="BI10" s="72"/>
      <c r="BJ10" s="97"/>
      <c r="BL10" s="99"/>
      <c r="BM10" s="100"/>
      <c r="BN10" s="101"/>
      <c r="BO10" s="90"/>
      <c r="BU10" s="59"/>
      <c r="BV10" s="59"/>
      <c r="BW10" s="64"/>
      <c r="BX10" s="64"/>
      <c r="BY10" s="64"/>
      <c r="BZ10" s="64"/>
      <c r="CA10" s="64"/>
      <c r="CB10" s="59"/>
      <c r="CG10" s="101"/>
      <c r="CH10" s="97"/>
      <c r="CJ10" s="99"/>
      <c r="CK10" s="100"/>
      <c r="CL10" s="101"/>
      <c r="CM10" s="59"/>
      <c r="CN10" s="59">
        <v>43144</v>
      </c>
      <c r="CO10" s="110" t="s">
        <v>67</v>
      </c>
      <c r="CP10" s="111">
        <v>3</v>
      </c>
      <c r="CQ10" s="112" t="s">
        <v>68</v>
      </c>
      <c r="CR10" s="113">
        <v>7.1</v>
      </c>
      <c r="CS10" s="114"/>
      <c r="CT10" s="59">
        <v>43162</v>
      </c>
      <c r="CU10" s="115" t="s">
        <v>69</v>
      </c>
      <c r="CV10" s="116">
        <v>2</v>
      </c>
      <c r="CW10" s="117" t="s">
        <v>70</v>
      </c>
      <c r="CX10" s="118">
        <v>50</v>
      </c>
      <c r="CY10"/>
      <c r="CZ10" s="59">
        <v>43162</v>
      </c>
      <c r="DA10" s="119" t="s">
        <v>71</v>
      </c>
      <c r="DB10" s="120">
        <v>3</v>
      </c>
      <c r="DC10" s="121" t="s">
        <v>72</v>
      </c>
      <c r="DD10" s="113">
        <v>40</v>
      </c>
      <c r="DE10" s="72"/>
      <c r="DF10" s="59">
        <v>43168</v>
      </c>
      <c r="DG10" s="119" t="s">
        <v>73</v>
      </c>
      <c r="DH10" s="122">
        <v>11</v>
      </c>
      <c r="DI10" s="117" t="s">
        <v>74</v>
      </c>
      <c r="DJ10" s="113">
        <v>5</v>
      </c>
      <c r="DK10" s="72"/>
      <c r="DL10" s="59">
        <v>43172</v>
      </c>
      <c r="DM10" s="119" t="s">
        <v>75</v>
      </c>
      <c r="DN10" s="123" t="s">
        <v>76</v>
      </c>
      <c r="DO10" s="121" t="s">
        <v>77</v>
      </c>
      <c r="DP10" s="118">
        <v>360</v>
      </c>
      <c r="DQ10" s="64"/>
      <c r="DR10" s="59">
        <v>43175</v>
      </c>
      <c r="DS10" s="119" t="s">
        <v>78</v>
      </c>
      <c r="DT10" s="123">
        <v>3</v>
      </c>
      <c r="DU10" s="121" t="s">
        <v>79</v>
      </c>
      <c r="DV10" s="118">
        <v>39.5</v>
      </c>
      <c r="DW10" s="72"/>
      <c r="DX10" s="59">
        <v>43175</v>
      </c>
      <c r="DY10" s="119" t="s">
        <v>80</v>
      </c>
      <c r="DZ10" s="122">
        <v>5</v>
      </c>
      <c r="EA10" s="117" t="s">
        <v>81</v>
      </c>
      <c r="EB10" s="113">
        <v>1400</v>
      </c>
      <c r="EC10" s="72"/>
      <c r="ED10" s="59">
        <v>43186</v>
      </c>
      <c r="EE10" s="119" t="s">
        <v>82</v>
      </c>
      <c r="EF10" s="122">
        <v>3</v>
      </c>
      <c r="EG10" s="117" t="s">
        <v>83</v>
      </c>
      <c r="EH10" s="113">
        <v>0.6</v>
      </c>
      <c r="EI10" s="64"/>
      <c r="EJ10" s="59">
        <v>43186</v>
      </c>
      <c r="EK10" s="119" t="s">
        <v>84</v>
      </c>
      <c r="EL10" s="122">
        <v>3</v>
      </c>
      <c r="EM10" s="117" t="s">
        <v>85</v>
      </c>
      <c r="EN10" s="113">
        <v>23.3</v>
      </c>
      <c r="EO10" s="113"/>
      <c r="EP10" s="59">
        <v>43186</v>
      </c>
      <c r="EQ10" s="119" t="s">
        <v>67</v>
      </c>
      <c r="ER10" s="124">
        <v>3</v>
      </c>
      <c r="ES10" s="112" t="s">
        <v>86</v>
      </c>
      <c r="ET10" s="113">
        <v>10.4</v>
      </c>
      <c r="EU10" s="76"/>
      <c r="EV10" s="59">
        <v>43190</v>
      </c>
      <c r="EW10" s="119" t="s">
        <v>73</v>
      </c>
      <c r="EX10" s="124">
        <v>11</v>
      </c>
      <c r="EY10" s="117" t="s">
        <v>87</v>
      </c>
      <c r="EZ10" s="113">
        <v>19.47</v>
      </c>
      <c r="FA10" s="76"/>
      <c r="FB10" s="59">
        <v>43190</v>
      </c>
      <c r="FC10" s="119" t="s">
        <v>73</v>
      </c>
      <c r="FD10" s="124">
        <v>11</v>
      </c>
      <c r="FE10" s="117" t="s">
        <v>88</v>
      </c>
      <c r="FF10" s="113">
        <v>24.66</v>
      </c>
      <c r="FG10" s="118"/>
      <c r="FH10" s="59">
        <v>43196</v>
      </c>
      <c r="FI10" s="119" t="s">
        <v>84</v>
      </c>
      <c r="FJ10" s="122">
        <v>3</v>
      </c>
      <c r="FK10" s="117" t="s">
        <v>89</v>
      </c>
      <c r="FL10" s="113">
        <v>12.1</v>
      </c>
      <c r="FM10" s="113"/>
      <c r="FN10" s="59">
        <v>43198</v>
      </c>
      <c r="FO10" s="119" t="s">
        <v>67</v>
      </c>
      <c r="FP10" s="124">
        <v>3</v>
      </c>
      <c r="FQ10" s="117" t="s">
        <v>86</v>
      </c>
      <c r="FR10" s="113">
        <v>28.1</v>
      </c>
      <c r="FS10" s="72"/>
      <c r="FT10" s="59">
        <v>43199</v>
      </c>
      <c r="FU10" s="119" t="s">
        <v>73</v>
      </c>
      <c r="FV10" s="122">
        <v>11</v>
      </c>
      <c r="FW10" s="117" t="s">
        <v>90</v>
      </c>
      <c r="FX10" s="113">
        <v>5</v>
      </c>
      <c r="FY10" s="72"/>
      <c r="FZ10" s="59">
        <v>43199</v>
      </c>
      <c r="GA10" s="119" t="s">
        <v>80</v>
      </c>
      <c r="GB10" s="122">
        <v>5</v>
      </c>
      <c r="GC10" s="117" t="s">
        <v>91</v>
      </c>
      <c r="GD10" s="113">
        <v>1000</v>
      </c>
      <c r="GE10" s="72"/>
      <c r="GF10" s="59">
        <v>43203</v>
      </c>
      <c r="GG10" s="119" t="s">
        <v>84</v>
      </c>
      <c r="GH10" s="122">
        <v>3</v>
      </c>
      <c r="GI10" s="117" t="s">
        <v>89</v>
      </c>
      <c r="GJ10" s="113">
        <v>10.199999999999999</v>
      </c>
      <c r="GK10" s="72"/>
      <c r="GL10" s="125">
        <v>43224</v>
      </c>
      <c r="GM10" s="116" t="s">
        <v>92</v>
      </c>
      <c r="GN10" s="119" t="s">
        <v>93</v>
      </c>
      <c r="GO10" s="121" t="s">
        <v>94</v>
      </c>
      <c r="GP10" s="113">
        <v>15000</v>
      </c>
      <c r="GQ10" s="113"/>
      <c r="GR10" s="125">
        <v>43224</v>
      </c>
      <c r="GS10" s="116" t="s">
        <v>95</v>
      </c>
      <c r="GT10" s="119">
        <v>8</v>
      </c>
      <c r="GU10" s="126" t="s">
        <v>96</v>
      </c>
      <c r="GV10" s="113">
        <v>1340</v>
      </c>
      <c r="GW10" s="113"/>
      <c r="GX10" s="125">
        <v>43224</v>
      </c>
      <c r="GY10" s="291" t="s">
        <v>309</v>
      </c>
      <c r="GZ10" s="119">
        <v>1</v>
      </c>
      <c r="HA10" s="126" t="s">
        <v>308</v>
      </c>
      <c r="HB10" s="113">
        <v>16.45</v>
      </c>
      <c r="HC10" s="76"/>
      <c r="HD10" s="125">
        <v>43227</v>
      </c>
      <c r="HE10" s="116" t="s">
        <v>97</v>
      </c>
      <c r="HF10" s="119">
        <v>8</v>
      </c>
      <c r="HG10" s="126" t="s">
        <v>98</v>
      </c>
      <c r="HH10" s="113">
        <v>950</v>
      </c>
      <c r="HI10" s="76"/>
      <c r="HJ10" s="127">
        <v>43229</v>
      </c>
      <c r="HK10" s="119" t="s">
        <v>73</v>
      </c>
      <c r="HL10" s="116">
        <v>11</v>
      </c>
      <c r="HM10" s="117" t="s">
        <v>90</v>
      </c>
      <c r="HN10" s="113">
        <v>5</v>
      </c>
      <c r="HO10" s="76"/>
      <c r="HP10" s="97"/>
      <c r="HU10" s="76"/>
      <c r="HV10" s="97"/>
      <c r="IA10" s="64"/>
      <c r="IB10" s="97"/>
      <c r="IG10" s="64"/>
      <c r="IH10" s="97"/>
      <c r="IM10" s="55"/>
      <c r="IN10" s="97"/>
      <c r="IS10" s="64"/>
      <c r="IT10" s="97"/>
      <c r="IV10" s="99"/>
      <c r="IW10" s="100"/>
      <c r="IX10" s="101"/>
      <c r="IY10" s="55"/>
      <c r="IZ10" s="97"/>
      <c r="JB10" s="99"/>
      <c r="JC10" s="100"/>
      <c r="JD10" s="101"/>
      <c r="JF10" s="97"/>
    </row>
    <row r="11" spans="1:270" s="72" customFormat="1" ht="51" customHeight="1" x14ac:dyDescent="0.4">
      <c r="B11" s="114">
        <v>43102</v>
      </c>
      <c r="C11" s="119" t="s">
        <v>263</v>
      </c>
      <c r="D11" s="124">
        <v>2</v>
      </c>
      <c r="E11" s="117" t="s">
        <v>264</v>
      </c>
      <c r="F11" s="113">
        <v>2277.23</v>
      </c>
      <c r="H11" s="59">
        <v>43124</v>
      </c>
      <c r="I11" s="119" t="s">
        <v>67</v>
      </c>
      <c r="J11" s="111">
        <v>3</v>
      </c>
      <c r="K11" s="117" t="s">
        <v>99</v>
      </c>
      <c r="L11" s="113">
        <v>9.8000000000000007</v>
      </c>
      <c r="N11" s="59">
        <v>43126</v>
      </c>
      <c r="O11" s="119" t="s">
        <v>100</v>
      </c>
      <c r="P11" s="122">
        <v>4</v>
      </c>
      <c r="Q11" s="117" t="s">
        <v>101</v>
      </c>
      <c r="R11" s="113">
        <v>580</v>
      </c>
      <c r="T11" s="59">
        <v>43126</v>
      </c>
      <c r="U11" s="119" t="s">
        <v>67</v>
      </c>
      <c r="V11" s="124">
        <v>3</v>
      </c>
      <c r="W11" s="117" t="s">
        <v>99</v>
      </c>
      <c r="X11" s="113">
        <v>7.1</v>
      </c>
      <c r="Z11" s="59">
        <v>43131</v>
      </c>
      <c r="AA11" s="119" t="s">
        <v>73</v>
      </c>
      <c r="AB11" s="122">
        <v>11</v>
      </c>
      <c r="AC11" s="117" t="s">
        <v>102</v>
      </c>
      <c r="AD11" s="113">
        <v>6</v>
      </c>
      <c r="AF11" s="59">
        <v>43131</v>
      </c>
      <c r="AG11" s="119" t="s">
        <v>73</v>
      </c>
      <c r="AH11" s="122">
        <v>11</v>
      </c>
      <c r="AI11" s="117" t="s">
        <v>103</v>
      </c>
      <c r="AJ11" s="113">
        <v>18</v>
      </c>
      <c r="AK11"/>
      <c r="AL11" s="59">
        <v>43136</v>
      </c>
      <c r="AM11" s="119" t="s">
        <v>82</v>
      </c>
      <c r="AN11" s="122">
        <v>3</v>
      </c>
      <c r="AO11" s="117" t="s">
        <v>104</v>
      </c>
      <c r="AP11" s="113">
        <v>3.6</v>
      </c>
      <c r="AQ11" s="113"/>
      <c r="AR11" s="59">
        <v>43137</v>
      </c>
      <c r="AS11" s="119" t="s">
        <v>82</v>
      </c>
      <c r="AT11" s="122">
        <v>3</v>
      </c>
      <c r="AU11" s="117" t="s">
        <v>104</v>
      </c>
      <c r="AV11" s="113">
        <v>5.4</v>
      </c>
      <c r="AW11" s="61"/>
      <c r="AX11" s="59">
        <v>43137</v>
      </c>
      <c r="AY11" s="119" t="s">
        <v>105</v>
      </c>
      <c r="AZ11" s="122">
        <v>1</v>
      </c>
      <c r="BA11" s="117" t="s">
        <v>106</v>
      </c>
      <c r="BB11" s="113">
        <v>248</v>
      </c>
      <c r="BC11" s="61"/>
      <c r="BD11" s="59">
        <v>43138</v>
      </c>
      <c r="BE11" s="115" t="s">
        <v>69</v>
      </c>
      <c r="BF11" s="122">
        <v>4</v>
      </c>
      <c r="BG11" s="117" t="s">
        <v>107</v>
      </c>
      <c r="BH11" s="113">
        <v>1500</v>
      </c>
      <c r="BI11" s="113"/>
      <c r="BJ11" s="59">
        <v>43140</v>
      </c>
      <c r="BK11" s="119" t="s">
        <v>73</v>
      </c>
      <c r="BL11" s="122">
        <v>11</v>
      </c>
      <c r="BM11" s="117" t="s">
        <v>102</v>
      </c>
      <c r="BN11" s="113">
        <v>5</v>
      </c>
      <c r="BO11" s="111"/>
      <c r="BP11" s="59">
        <v>43144</v>
      </c>
      <c r="BQ11" s="110" t="s">
        <v>67</v>
      </c>
      <c r="BR11" s="111">
        <v>3</v>
      </c>
      <c r="BS11" s="112" t="s">
        <v>68</v>
      </c>
      <c r="BT11" s="118">
        <v>37.1</v>
      </c>
      <c r="BU11" s="114"/>
      <c r="BV11" s="59">
        <v>43154</v>
      </c>
      <c r="BW11" s="119" t="s">
        <v>108</v>
      </c>
      <c r="BX11" s="122">
        <v>3</v>
      </c>
      <c r="BY11" s="117" t="s">
        <v>109</v>
      </c>
      <c r="BZ11" s="113">
        <v>31</v>
      </c>
      <c r="CB11" s="59">
        <v>43154</v>
      </c>
      <c r="CC11" s="119" t="s">
        <v>108</v>
      </c>
      <c r="CD11" s="122">
        <v>3</v>
      </c>
      <c r="CE11" s="117" t="s">
        <v>109</v>
      </c>
      <c r="CF11" s="113">
        <v>31</v>
      </c>
      <c r="CH11" s="59">
        <v>43161</v>
      </c>
      <c r="CI11" s="115" t="s">
        <v>69</v>
      </c>
      <c r="CJ11" s="122">
        <v>4</v>
      </c>
      <c r="CK11" s="117" t="s">
        <v>110</v>
      </c>
      <c r="CL11" s="113">
        <v>1500</v>
      </c>
      <c r="CN11" s="59"/>
      <c r="CO11" s="128"/>
      <c r="CP11" s="111"/>
      <c r="CQ11" s="129"/>
      <c r="CS11" s="114"/>
      <c r="CT11" s="63"/>
      <c r="CU11" s="63"/>
      <c r="CV11" s="63"/>
      <c r="CW11" s="63"/>
      <c r="CX11" s="118"/>
      <c r="CY11"/>
      <c r="CZ11" s="59"/>
      <c r="DA11" s="128"/>
      <c r="DB11" s="111"/>
      <c r="DC11" s="129"/>
      <c r="DF11" s="59"/>
      <c r="DG11" s="108"/>
      <c r="DH11" s="124"/>
      <c r="DI11" s="63"/>
      <c r="DL11" s="59"/>
      <c r="DM11" s="128"/>
      <c r="DN11" s="111"/>
      <c r="DO11" s="130" t="s">
        <v>111</v>
      </c>
      <c r="DP11" s="72">
        <v>8</v>
      </c>
      <c r="DR11" s="59"/>
      <c r="DS11" s="128"/>
      <c r="DT11" s="111"/>
      <c r="DU11" s="129"/>
      <c r="DX11" s="114"/>
      <c r="DY11" s="108"/>
      <c r="DZ11" s="124"/>
      <c r="EA11" s="63"/>
      <c r="ED11" s="114"/>
      <c r="EE11" s="108"/>
      <c r="EF11" s="124"/>
      <c r="EG11" s="63"/>
      <c r="EI11" s="131"/>
      <c r="EJ11" s="114"/>
      <c r="EK11" s="108"/>
      <c r="EL11" s="124"/>
      <c r="EM11" s="74"/>
      <c r="EN11" s="118"/>
      <c r="EO11" s="118"/>
      <c r="EP11" s="59"/>
      <c r="EQ11" s="128"/>
      <c r="ER11" s="111"/>
      <c r="ES11" s="129"/>
      <c r="EU11" s="76"/>
      <c r="EV11" s="59"/>
      <c r="EW11" s="128"/>
      <c r="EX11" s="111"/>
      <c r="EY11" s="129"/>
      <c r="FA11" s="76"/>
      <c r="FB11" s="59"/>
      <c r="FC11" s="128"/>
      <c r="FD11" s="111"/>
      <c r="FE11" s="129"/>
      <c r="FH11" s="114"/>
      <c r="FI11" s="108"/>
      <c r="FJ11" s="124"/>
      <c r="FK11" s="74"/>
      <c r="FL11" s="118"/>
      <c r="FM11" s="118"/>
      <c r="FN11" s="59"/>
      <c r="FO11" s="128"/>
      <c r="FP11" s="111"/>
      <c r="FQ11" s="129"/>
      <c r="FT11" s="114"/>
      <c r="FU11" s="108"/>
      <c r="FV11" s="124"/>
      <c r="FW11" s="63"/>
      <c r="FZ11" s="114"/>
      <c r="GA11" s="108"/>
      <c r="GB11" s="124"/>
      <c r="GC11" s="63"/>
      <c r="GF11" s="114"/>
      <c r="GG11" s="108"/>
      <c r="GH11" s="124"/>
      <c r="GI11" s="74"/>
      <c r="GJ11" s="118"/>
      <c r="GL11" s="77"/>
      <c r="GM11" s="102"/>
      <c r="GN11" s="132"/>
      <c r="GO11" s="133" t="s">
        <v>112</v>
      </c>
      <c r="GP11" s="113">
        <v>2.83</v>
      </c>
      <c r="GQ11" s="113"/>
      <c r="GR11" s="77"/>
      <c r="GS11" s="102"/>
      <c r="GT11" s="132"/>
      <c r="GU11" s="130"/>
      <c r="GV11" s="113"/>
      <c r="GW11" s="113"/>
      <c r="GX11" s="77"/>
      <c r="GY11" s="102"/>
      <c r="GZ11" s="132"/>
      <c r="HA11" s="130"/>
      <c r="HB11" s="113"/>
      <c r="HC11" s="134"/>
      <c r="HD11" s="77"/>
      <c r="HE11" s="102"/>
      <c r="HF11" s="132"/>
      <c r="HG11" s="130"/>
      <c r="HH11" s="113"/>
      <c r="HI11" s="134"/>
      <c r="HJ11" s="135"/>
      <c r="HK11" s="136"/>
      <c r="HL11" s="123"/>
      <c r="HM11" s="74"/>
      <c r="HN11" s="118"/>
      <c r="HO11" s="134"/>
      <c r="HP11" s="127">
        <v>43259</v>
      </c>
      <c r="HQ11" s="119" t="s">
        <v>73</v>
      </c>
      <c r="HR11" s="122">
        <v>11</v>
      </c>
      <c r="HS11" s="117" t="s">
        <v>113</v>
      </c>
      <c r="HT11" s="113">
        <v>5</v>
      </c>
      <c r="HU11" s="134"/>
      <c r="HV11" s="127">
        <v>43262</v>
      </c>
      <c r="HW11" s="119" t="s">
        <v>73</v>
      </c>
      <c r="HX11" s="122">
        <v>3</v>
      </c>
      <c r="HY11" s="117" t="s">
        <v>114</v>
      </c>
      <c r="HZ11" s="113">
        <v>313.2</v>
      </c>
      <c r="IB11" s="59">
        <v>43264</v>
      </c>
      <c r="IC11" s="137" t="s">
        <v>67</v>
      </c>
      <c r="ID11" s="111">
        <v>3</v>
      </c>
      <c r="IE11" s="138" t="s">
        <v>115</v>
      </c>
      <c r="IF11" s="72">
        <v>34.1</v>
      </c>
      <c r="IH11" s="59">
        <v>43281</v>
      </c>
      <c r="II11" s="119" t="s">
        <v>73</v>
      </c>
      <c r="IJ11" s="122">
        <v>11</v>
      </c>
      <c r="IK11" s="117" t="s">
        <v>113</v>
      </c>
      <c r="IL11" s="113">
        <v>19.57</v>
      </c>
      <c r="IM11" s="55"/>
      <c r="IN11" s="59">
        <v>43281</v>
      </c>
      <c r="IO11" s="119" t="s">
        <v>73</v>
      </c>
      <c r="IP11" s="122">
        <v>11</v>
      </c>
      <c r="IQ11" s="117" t="s">
        <v>116</v>
      </c>
      <c r="IR11" s="113">
        <v>24.93</v>
      </c>
      <c r="IT11" s="127">
        <v>43290</v>
      </c>
      <c r="IU11" s="119" t="s">
        <v>73</v>
      </c>
      <c r="IV11" s="122">
        <v>11</v>
      </c>
      <c r="IW11" s="117" t="s">
        <v>113</v>
      </c>
      <c r="IX11" s="113">
        <v>5</v>
      </c>
      <c r="IY11" s="55"/>
      <c r="JC11" s="139" t="s">
        <v>117</v>
      </c>
      <c r="JD11" s="113"/>
      <c r="JE11" s="140"/>
      <c r="JI11" s="139" t="s">
        <v>117</v>
      </c>
    </row>
    <row r="12" spans="1:270" s="72" customFormat="1" ht="43.5" customHeight="1" x14ac:dyDescent="0.4">
      <c r="B12" s="114"/>
      <c r="C12" s="128"/>
      <c r="D12" s="111"/>
      <c r="E12" s="129"/>
      <c r="H12" s="59"/>
      <c r="I12" s="128"/>
      <c r="J12" s="111"/>
      <c r="K12" s="129"/>
      <c r="N12" s="114"/>
      <c r="O12" s="108"/>
      <c r="P12" s="124"/>
      <c r="Q12" s="63"/>
      <c r="T12" s="59"/>
      <c r="U12" s="128"/>
      <c r="V12" s="111"/>
      <c r="W12" s="129"/>
      <c r="Y12" s="141"/>
      <c r="Z12" s="114"/>
      <c r="AA12" s="108"/>
      <c r="AB12" s="124"/>
      <c r="AC12" s="63"/>
      <c r="AE12" s="141"/>
      <c r="AF12" s="114"/>
      <c r="AG12" s="108"/>
      <c r="AH12" s="124"/>
      <c r="AI12" s="63"/>
      <c r="AK12"/>
      <c r="AL12" s="114"/>
      <c r="AM12" s="108"/>
      <c r="AN12" s="124"/>
      <c r="AO12" s="63"/>
      <c r="AR12" s="114"/>
      <c r="AS12" s="108"/>
      <c r="AT12" s="124"/>
      <c r="AU12" s="63"/>
      <c r="AW12" s="61"/>
      <c r="AX12" s="114"/>
      <c r="AY12" s="108"/>
      <c r="AZ12" s="124"/>
      <c r="BA12" s="63"/>
      <c r="BC12" s="61"/>
      <c r="BD12" s="114"/>
      <c r="BE12" s="142"/>
      <c r="BF12" s="124"/>
      <c r="BG12" s="63"/>
      <c r="BJ12" s="114"/>
      <c r="BK12" s="108"/>
      <c r="BL12" s="124"/>
      <c r="BM12" s="63"/>
      <c r="BO12" s="124"/>
      <c r="BP12" s="59"/>
      <c r="BQ12" s="128"/>
      <c r="BR12" s="111"/>
      <c r="BS12" s="129"/>
      <c r="BU12" s="114"/>
      <c r="BV12" s="114"/>
      <c r="BW12" s="108"/>
      <c r="BX12" s="124"/>
      <c r="BY12" s="63"/>
      <c r="CB12" s="114"/>
      <c r="CC12" s="108"/>
      <c r="CD12" s="124"/>
      <c r="CE12" s="63"/>
      <c r="CH12" s="114"/>
      <c r="CI12" s="142"/>
      <c r="CJ12" s="124"/>
      <c r="CK12" s="63"/>
      <c r="CN12" s="114"/>
      <c r="CO12" s="108"/>
      <c r="CP12" s="124"/>
      <c r="CQ12" s="64"/>
      <c r="CS12" s="114"/>
      <c r="CT12" s="63"/>
      <c r="CU12" s="63"/>
      <c r="CV12" s="63"/>
      <c r="CW12" s="63"/>
      <c r="CY12"/>
      <c r="CZ12" s="114"/>
      <c r="DA12" s="108"/>
      <c r="DB12" s="124"/>
      <c r="DC12" s="64"/>
      <c r="DF12" s="114"/>
      <c r="DG12" s="108"/>
      <c r="DH12" s="124"/>
      <c r="DI12" s="63"/>
      <c r="DL12" s="114"/>
      <c r="DM12" s="108"/>
      <c r="DN12" s="124"/>
      <c r="DO12" s="64"/>
      <c r="DR12" s="114"/>
      <c r="DS12" s="108"/>
      <c r="DT12" s="124"/>
      <c r="DU12" s="64"/>
      <c r="DX12" s="114"/>
      <c r="DY12" s="108"/>
      <c r="DZ12" s="124"/>
      <c r="EA12" s="63"/>
      <c r="ED12" s="114"/>
      <c r="EE12" s="108"/>
      <c r="EF12" s="124"/>
      <c r="EG12" s="63"/>
      <c r="EJ12" s="114"/>
      <c r="EK12" s="108"/>
      <c r="EL12" s="124"/>
      <c r="EM12" s="63"/>
      <c r="EP12" s="114"/>
      <c r="EQ12" s="108"/>
      <c r="ER12" s="124"/>
      <c r="ES12" s="64"/>
      <c r="EU12" s="143"/>
      <c r="EV12" s="114"/>
      <c r="EW12" s="108"/>
      <c r="EX12" s="124"/>
      <c r="EY12" s="64"/>
      <c r="FA12" s="143"/>
      <c r="FB12" s="114"/>
      <c r="FC12" s="108"/>
      <c r="FD12" s="124"/>
      <c r="FE12" s="64"/>
      <c r="FH12" s="114"/>
      <c r="FI12" s="108"/>
      <c r="FJ12" s="124"/>
      <c r="FK12" s="63"/>
      <c r="FN12" s="114"/>
      <c r="FO12" s="108"/>
      <c r="FP12" s="124"/>
      <c r="FQ12" s="64"/>
      <c r="FT12" s="114"/>
      <c r="FU12" s="108"/>
      <c r="FV12" s="124"/>
      <c r="FW12" s="63"/>
      <c r="FZ12" s="114"/>
      <c r="GA12" s="108"/>
      <c r="GB12" s="124"/>
      <c r="GC12" s="63"/>
      <c r="GF12" s="114"/>
      <c r="GG12" s="108"/>
      <c r="GH12" s="124"/>
      <c r="GI12" s="63"/>
      <c r="GL12" s="59"/>
      <c r="GM12" s="102"/>
      <c r="GN12" s="132"/>
      <c r="GO12" s="144"/>
      <c r="GP12" s="131"/>
      <c r="GQ12" s="131"/>
      <c r="GR12" s="59"/>
      <c r="GS12" s="102"/>
      <c r="GT12" s="132"/>
      <c r="GU12" s="144"/>
      <c r="GV12" s="131"/>
      <c r="GW12" s="131"/>
      <c r="GX12" s="114"/>
      <c r="GY12" s="102"/>
      <c r="GZ12" s="132"/>
      <c r="HA12" s="144"/>
      <c r="HB12" s="131"/>
      <c r="HC12" s="145"/>
      <c r="HD12" s="59"/>
      <c r="HE12" s="102"/>
      <c r="HF12" s="132"/>
      <c r="HG12" s="144"/>
      <c r="HH12" s="131"/>
      <c r="HI12" s="145"/>
      <c r="HJ12" s="135"/>
      <c r="HK12" s="136"/>
      <c r="HL12" s="123"/>
      <c r="HM12" s="74"/>
      <c r="HN12" s="118"/>
      <c r="HO12" s="145"/>
      <c r="HP12" s="114"/>
      <c r="HQ12" s="108"/>
      <c r="HR12" s="124"/>
      <c r="HS12" s="63"/>
      <c r="HU12" s="145"/>
      <c r="HV12" s="114"/>
      <c r="HW12" s="108"/>
      <c r="HX12" s="124"/>
      <c r="HY12" s="63"/>
      <c r="IB12" s="114"/>
      <c r="IC12" s="145"/>
      <c r="ID12" s="111"/>
      <c r="IE12" s="64"/>
      <c r="IH12" s="114"/>
      <c r="II12" s="108"/>
      <c r="IJ12" s="124"/>
      <c r="IK12" s="63"/>
      <c r="IM12" s="128"/>
      <c r="IN12" s="114"/>
      <c r="IO12" s="108"/>
      <c r="IP12" s="124"/>
      <c r="IQ12" s="63"/>
      <c r="IT12" s="114"/>
      <c r="IU12" s="108"/>
      <c r="IV12" s="124"/>
      <c r="IW12" s="63"/>
      <c r="IY12" s="128"/>
      <c r="IZ12" s="127">
        <v>43318</v>
      </c>
      <c r="JA12" s="119" t="s">
        <v>73</v>
      </c>
      <c r="JB12" s="122">
        <v>11</v>
      </c>
      <c r="JC12" s="117" t="s">
        <v>118</v>
      </c>
      <c r="JD12" s="118">
        <v>19.37</v>
      </c>
      <c r="JE12" s="138"/>
      <c r="JF12" s="125">
        <v>43318</v>
      </c>
      <c r="JG12" s="116" t="s">
        <v>92</v>
      </c>
      <c r="JH12" s="119" t="s">
        <v>93</v>
      </c>
      <c r="JI12" s="121" t="s">
        <v>314</v>
      </c>
      <c r="JJ12" s="113">
        <v>5437.61</v>
      </c>
    </row>
    <row r="13" spans="1:270" s="72" customFormat="1" ht="35.25" customHeight="1" x14ac:dyDescent="0.4">
      <c r="B13" s="114"/>
      <c r="C13" s="108"/>
      <c r="D13" s="124"/>
      <c r="E13" s="108"/>
      <c r="H13" s="114"/>
      <c r="I13" s="108"/>
      <c r="J13" s="124"/>
      <c r="K13" s="64"/>
      <c r="N13" s="114"/>
      <c r="O13" s="108"/>
      <c r="P13" s="124"/>
      <c r="Q13" s="63"/>
      <c r="T13" s="114"/>
      <c r="U13" s="108"/>
      <c r="V13" s="124"/>
      <c r="W13" s="64"/>
      <c r="Z13" s="114"/>
      <c r="AA13" s="108"/>
      <c r="AB13" s="124"/>
      <c r="AC13" s="63"/>
      <c r="AF13" s="114"/>
      <c r="AG13" s="108"/>
      <c r="AH13" s="124"/>
      <c r="AI13" s="63"/>
      <c r="AK13"/>
      <c r="AL13" s="114"/>
      <c r="AM13" s="108"/>
      <c r="AN13" s="124"/>
      <c r="AO13" s="63"/>
      <c r="AR13" s="114"/>
      <c r="AS13" s="108"/>
      <c r="AT13" s="124"/>
      <c r="AU13" s="63"/>
      <c r="AW13" s="61"/>
      <c r="AX13" s="114"/>
      <c r="AY13" s="108"/>
      <c r="AZ13" s="124"/>
      <c r="BA13" s="63"/>
      <c r="BC13" s="61"/>
      <c r="BD13" s="114"/>
      <c r="BE13" s="108"/>
      <c r="BF13" s="124"/>
      <c r="BG13" s="63"/>
      <c r="BJ13" s="114"/>
      <c r="BK13" s="108"/>
      <c r="BL13" s="124"/>
      <c r="BM13" s="63"/>
      <c r="BO13" s="124"/>
      <c r="BP13" s="114"/>
      <c r="BQ13" s="108"/>
      <c r="BR13" s="124"/>
      <c r="BS13" s="64"/>
      <c r="BU13" s="114"/>
      <c r="BV13" s="114"/>
      <c r="BW13" s="108"/>
      <c r="BX13" s="124"/>
      <c r="BY13" s="63"/>
      <c r="CB13" s="114"/>
      <c r="CC13" s="108"/>
      <c r="CD13" s="124"/>
      <c r="CE13" s="63"/>
      <c r="CH13" s="114"/>
      <c r="CI13" s="108"/>
      <c r="CJ13" s="124"/>
      <c r="CK13" s="63"/>
      <c r="CN13" s="114"/>
      <c r="CO13" s="108"/>
      <c r="CP13" s="124"/>
      <c r="CQ13" s="63"/>
      <c r="CS13" s="64"/>
      <c r="CT13" s="63"/>
      <c r="CU13" s="63"/>
      <c r="CV13" s="63"/>
      <c r="CW13" s="63"/>
      <c r="CY13" s="55"/>
      <c r="CZ13" s="114"/>
      <c r="DA13" s="108"/>
      <c r="DB13" s="124"/>
      <c r="DC13" s="63"/>
      <c r="DF13" s="114"/>
      <c r="DG13" s="108"/>
      <c r="DH13" s="111"/>
      <c r="DI13" s="64"/>
      <c r="DL13" s="114"/>
      <c r="DM13" s="108"/>
      <c r="DN13" s="124"/>
      <c r="DO13" s="63"/>
      <c r="DR13" s="114"/>
      <c r="DS13" s="108"/>
      <c r="DT13" s="124"/>
      <c r="DU13" s="63"/>
      <c r="DX13" s="114"/>
      <c r="DY13" s="108"/>
      <c r="DZ13" s="111"/>
      <c r="EA13" s="64"/>
      <c r="ED13" s="114"/>
      <c r="EE13" s="108"/>
      <c r="EF13" s="111"/>
      <c r="EG13" s="64"/>
      <c r="EJ13" s="114"/>
      <c r="EK13" s="108"/>
      <c r="EL13" s="111"/>
      <c r="EM13" s="64"/>
      <c r="EP13" s="114"/>
      <c r="EQ13" s="108"/>
      <c r="ER13" s="124"/>
      <c r="ES13" s="63"/>
      <c r="EU13" s="61"/>
      <c r="EV13" s="114"/>
      <c r="EW13" s="108"/>
      <c r="EX13" s="124"/>
      <c r="EY13" s="63"/>
      <c r="FA13" s="61"/>
      <c r="FB13" s="114"/>
      <c r="FC13" s="108"/>
      <c r="FD13" s="124"/>
      <c r="FE13" s="63"/>
      <c r="FH13" s="114"/>
      <c r="FI13" s="108"/>
      <c r="FJ13" s="111"/>
      <c r="FK13" s="64"/>
      <c r="FN13" s="114"/>
      <c r="FO13" s="108"/>
      <c r="FP13" s="124"/>
      <c r="FQ13" s="63"/>
      <c r="FT13" s="114"/>
      <c r="FU13" s="108"/>
      <c r="FV13" s="111"/>
      <c r="FW13" s="64"/>
      <c r="FZ13" s="114"/>
      <c r="GA13" s="108"/>
      <c r="GB13" s="111"/>
      <c r="GC13" s="64"/>
      <c r="GF13" s="114"/>
      <c r="GG13" s="108"/>
      <c r="GH13" s="111"/>
      <c r="GI13" s="64"/>
      <c r="GL13" s="59"/>
      <c r="GM13" s="134"/>
      <c r="GN13" s="55"/>
      <c r="GO13" s="55"/>
      <c r="GP13" s="55"/>
      <c r="GQ13" s="55"/>
      <c r="GR13" s="59"/>
      <c r="GS13" s="134"/>
      <c r="GT13" s="55"/>
      <c r="GU13" s="55"/>
      <c r="GV13" s="55"/>
      <c r="GW13" s="55"/>
      <c r="GX13" s="114"/>
      <c r="GY13" s="134"/>
      <c r="GZ13" s="55"/>
      <c r="HA13" s="55"/>
      <c r="HB13" s="55"/>
      <c r="HC13" s="146"/>
      <c r="HD13" s="59"/>
      <c r="HE13" s="134"/>
      <c r="HF13" s="55"/>
      <c r="HG13" s="55"/>
      <c r="HH13" s="55"/>
      <c r="HI13" s="146"/>
      <c r="HJ13" s="135"/>
      <c r="HK13" s="136"/>
      <c r="HL13" s="120"/>
      <c r="HM13" s="147"/>
      <c r="HN13" s="118"/>
      <c r="HO13" s="146"/>
      <c r="HP13" s="114"/>
      <c r="HQ13" s="108"/>
      <c r="HR13" s="124"/>
      <c r="HS13" s="63"/>
      <c r="HU13" s="146"/>
      <c r="HV13" s="114"/>
      <c r="HW13" s="108"/>
      <c r="HX13" s="124"/>
      <c r="HY13" s="63"/>
      <c r="IB13" s="114"/>
      <c r="IC13" s="148"/>
      <c r="ID13" s="124"/>
      <c r="IE13" s="64"/>
      <c r="IH13" s="114"/>
      <c r="II13" s="108"/>
      <c r="IJ13" s="124"/>
      <c r="IK13" s="63"/>
      <c r="IM13" s="55"/>
      <c r="IN13" s="114"/>
      <c r="IO13" s="108"/>
      <c r="IP13" s="124"/>
      <c r="IQ13" s="63"/>
      <c r="IT13" s="114"/>
      <c r="IU13" s="108"/>
      <c r="IV13" s="124"/>
      <c r="IW13" s="63"/>
      <c r="IY13" s="55"/>
      <c r="IZ13" s="114"/>
      <c r="JA13" s="108"/>
      <c r="JB13" s="124"/>
      <c r="JC13" s="74" t="s">
        <v>119</v>
      </c>
      <c r="JD13" s="118">
        <v>10.14</v>
      </c>
      <c r="JE13" s="64"/>
      <c r="JF13" s="114"/>
      <c r="JG13" s="102"/>
      <c r="JH13" s="132"/>
      <c r="JI13" s="144"/>
      <c r="JJ13" s="131"/>
    </row>
    <row r="14" spans="1:270" s="72" customFormat="1" ht="35.25" customHeight="1" x14ac:dyDescent="0.4">
      <c r="B14" s="114"/>
      <c r="C14" s="108"/>
      <c r="D14" s="124"/>
      <c r="E14" s="63"/>
      <c r="H14" s="114"/>
      <c r="I14" s="108"/>
      <c r="J14" s="124"/>
      <c r="K14" s="63"/>
      <c r="N14" s="114"/>
      <c r="O14" s="108"/>
      <c r="P14" s="111"/>
      <c r="Q14" s="64"/>
      <c r="T14" s="114"/>
      <c r="U14" s="108"/>
      <c r="V14" s="124"/>
      <c r="W14" s="63"/>
      <c r="Z14" s="114"/>
      <c r="AA14" s="108"/>
      <c r="AB14" s="111"/>
      <c r="AC14" s="64"/>
      <c r="AF14" s="114"/>
      <c r="AG14" s="108"/>
      <c r="AH14" s="111"/>
      <c r="AI14" s="64"/>
      <c r="AK14"/>
      <c r="AL14" s="114"/>
      <c r="AM14" s="108"/>
      <c r="AN14" s="111"/>
      <c r="AO14" s="64"/>
      <c r="AR14" s="114"/>
      <c r="AS14" s="108"/>
      <c r="AT14" s="111"/>
      <c r="AU14" s="64"/>
      <c r="AW14" s="61"/>
      <c r="AX14" s="114"/>
      <c r="AY14" s="108"/>
      <c r="AZ14" s="111"/>
      <c r="BA14" s="64"/>
      <c r="BC14" s="61"/>
      <c r="BD14" s="114"/>
      <c r="BE14" s="108"/>
      <c r="BF14" s="111"/>
      <c r="BG14" s="64"/>
      <c r="BJ14" s="114"/>
      <c r="BK14" s="108"/>
      <c r="BL14" s="111"/>
      <c r="BM14" s="64"/>
      <c r="BO14" s="111"/>
      <c r="BP14" s="114"/>
      <c r="BQ14" s="108"/>
      <c r="BR14" s="124"/>
      <c r="BS14" s="63"/>
      <c r="BU14" s="63"/>
      <c r="BV14" s="114"/>
      <c r="BW14" s="108"/>
      <c r="BX14" s="111"/>
      <c r="BY14" s="64"/>
      <c r="CB14" s="114"/>
      <c r="CC14" s="108"/>
      <c r="CD14" s="111"/>
      <c r="CE14" s="64"/>
      <c r="CH14" s="114"/>
      <c r="CI14" s="108"/>
      <c r="CJ14" s="111"/>
      <c r="CK14" s="64"/>
      <c r="CN14" s="114"/>
      <c r="CO14" s="108"/>
      <c r="CP14" s="122"/>
      <c r="CQ14" s="63"/>
      <c r="CS14" s="64"/>
      <c r="CT14" s="63"/>
      <c r="CU14" s="63"/>
      <c r="CV14" s="63"/>
      <c r="CW14" s="63"/>
      <c r="CY14" s="55"/>
      <c r="CZ14" s="114"/>
      <c r="DA14" s="108"/>
      <c r="DB14" s="122"/>
      <c r="DC14" s="63"/>
      <c r="DF14" s="114"/>
      <c r="DG14" s="63"/>
      <c r="DH14" s="111"/>
      <c r="DI14" s="64"/>
      <c r="DJ14" s="149"/>
      <c r="DL14" s="114"/>
      <c r="DM14" s="108"/>
      <c r="DN14" s="122"/>
      <c r="DO14" s="63"/>
      <c r="DR14" s="114"/>
      <c r="DS14" s="108"/>
      <c r="DT14" s="122"/>
      <c r="DU14" s="63"/>
      <c r="DX14" s="63"/>
      <c r="DY14" s="63"/>
      <c r="DZ14" s="111"/>
      <c r="EA14" s="64"/>
      <c r="EB14" s="149"/>
      <c r="ED14" s="63"/>
      <c r="EE14" s="63"/>
      <c r="EF14" s="111"/>
      <c r="EG14" s="64"/>
      <c r="EH14" s="149"/>
      <c r="EJ14" s="63"/>
      <c r="EK14" s="63"/>
      <c r="EL14" s="111"/>
      <c r="EM14" s="64"/>
      <c r="EN14" s="149"/>
      <c r="EO14" s="149"/>
      <c r="EP14" s="114"/>
      <c r="EQ14" s="108"/>
      <c r="ER14" s="122"/>
      <c r="ES14" s="63"/>
      <c r="EU14" s="143"/>
      <c r="EV14" s="114"/>
      <c r="EW14" s="108"/>
      <c r="EX14" s="122"/>
      <c r="EY14" s="63"/>
      <c r="FA14" s="143"/>
      <c r="FB14" s="114"/>
      <c r="FC14" s="108"/>
      <c r="FD14" s="122"/>
      <c r="FE14" s="63"/>
      <c r="FH14" s="63"/>
      <c r="FI14" s="63"/>
      <c r="FJ14" s="111"/>
      <c r="FK14" s="64"/>
      <c r="FL14" s="149"/>
      <c r="FM14" s="149"/>
      <c r="FN14" s="114"/>
      <c r="FO14" s="108"/>
      <c r="FP14" s="122"/>
      <c r="FQ14" s="63"/>
      <c r="FT14" s="63"/>
      <c r="FU14" s="63"/>
      <c r="FV14" s="111"/>
      <c r="FW14" s="64"/>
      <c r="FX14" s="149"/>
      <c r="FZ14" s="63"/>
      <c r="GA14" s="63"/>
      <c r="GB14" s="111"/>
      <c r="GC14" s="64"/>
      <c r="GD14" s="149"/>
      <c r="GF14" s="63"/>
      <c r="GG14" s="63"/>
      <c r="GH14" s="111"/>
      <c r="GI14" s="64"/>
      <c r="GJ14" s="149"/>
      <c r="GL14" s="114"/>
      <c r="GM14" s="134"/>
      <c r="GN14" s="55"/>
      <c r="GO14" s="55"/>
      <c r="GP14" s="55"/>
      <c r="GQ14" s="55"/>
      <c r="GR14" s="114"/>
      <c r="GS14" s="134"/>
      <c r="GT14" s="55"/>
      <c r="GU14" s="55"/>
      <c r="GV14" s="55"/>
      <c r="GW14" s="55"/>
      <c r="GX14" s="114"/>
      <c r="GY14" s="134"/>
      <c r="GZ14" s="55"/>
      <c r="HA14" s="55"/>
      <c r="HB14" s="55"/>
      <c r="HC14" s="148"/>
      <c r="HD14" s="114"/>
      <c r="HE14" s="134"/>
      <c r="HF14" s="55"/>
      <c r="HG14" s="55"/>
      <c r="HH14" s="55"/>
      <c r="HI14" s="148"/>
      <c r="HJ14" s="74"/>
      <c r="HK14" s="74"/>
      <c r="HL14" s="120"/>
      <c r="HM14" s="147"/>
      <c r="HN14" s="150"/>
      <c r="HO14" s="148"/>
      <c r="HP14" s="114"/>
      <c r="HQ14" s="108"/>
      <c r="HR14" s="111"/>
      <c r="HS14" s="64"/>
      <c r="HU14" s="148"/>
      <c r="HV14" s="114"/>
      <c r="HW14" s="108"/>
      <c r="HX14" s="111"/>
      <c r="HY14" s="64"/>
      <c r="IB14" s="114"/>
      <c r="IC14" s="148"/>
      <c r="ID14" s="124"/>
      <c r="IE14" s="63"/>
      <c r="IH14" s="114"/>
      <c r="II14" s="108"/>
      <c r="IJ14" s="111"/>
      <c r="IK14" s="64"/>
      <c r="IM14" s="55"/>
      <c r="IN14" s="114"/>
      <c r="IO14" s="108"/>
      <c r="IP14" s="111"/>
      <c r="IQ14" s="64"/>
      <c r="IT14" s="114"/>
      <c r="IU14" s="108"/>
      <c r="IV14" s="111"/>
      <c r="IW14" s="64"/>
      <c r="IY14" s="55"/>
      <c r="IZ14" s="114"/>
      <c r="JA14" s="108"/>
      <c r="JB14" s="111"/>
      <c r="JC14" s="147"/>
      <c r="JE14" s="63"/>
      <c r="JF14" s="114"/>
      <c r="JG14" s="134"/>
      <c r="JH14" s="55"/>
      <c r="JI14" s="55"/>
      <c r="JJ14" s="55"/>
    </row>
    <row r="15" spans="1:270" s="63" customFormat="1" ht="35.25" customHeight="1" x14ac:dyDescent="0.4">
      <c r="B15" s="114"/>
      <c r="C15" s="108"/>
      <c r="D15" s="122"/>
      <c r="F15" s="72"/>
      <c r="H15" s="114"/>
      <c r="I15" s="108"/>
      <c r="J15" s="122"/>
      <c r="L15" s="72"/>
      <c r="M15" s="149"/>
      <c r="P15" s="111"/>
      <c r="Q15" s="64"/>
      <c r="R15" s="149"/>
      <c r="S15" s="149"/>
      <c r="T15" s="114"/>
      <c r="U15" s="108"/>
      <c r="V15" s="122"/>
      <c r="X15" s="72"/>
      <c r="Y15" s="72"/>
      <c r="AB15" s="111"/>
      <c r="AC15" s="64"/>
      <c r="AD15" s="149"/>
      <c r="AE15" s="72"/>
      <c r="AH15" s="111"/>
      <c r="AI15" s="64"/>
      <c r="AJ15" s="149"/>
      <c r="AK15"/>
      <c r="AN15" s="111"/>
      <c r="AO15" s="64"/>
      <c r="AP15" s="149"/>
      <c r="AQ15" s="149"/>
      <c r="AT15" s="111"/>
      <c r="AU15" s="64"/>
      <c r="AV15" s="149"/>
      <c r="AW15" s="55"/>
      <c r="AZ15" s="111"/>
      <c r="BA15" s="64"/>
      <c r="BB15" s="149"/>
      <c r="BC15" s="55"/>
      <c r="BF15" s="111"/>
      <c r="BG15" s="64"/>
      <c r="BH15" s="149"/>
      <c r="BI15" s="149"/>
      <c r="BL15" s="111"/>
      <c r="BM15" s="64"/>
      <c r="BN15" s="149"/>
      <c r="BO15" s="111"/>
      <c r="BP15" s="114"/>
      <c r="BQ15" s="108"/>
      <c r="BR15" s="122"/>
      <c r="BT15" s="72"/>
      <c r="BX15" s="111"/>
      <c r="BY15" s="64"/>
      <c r="BZ15" s="149"/>
      <c r="CA15" s="72"/>
      <c r="CD15" s="111"/>
      <c r="CE15" s="64"/>
      <c r="CF15" s="149"/>
      <c r="CG15" s="149"/>
      <c r="CJ15" s="111"/>
      <c r="CK15" s="64"/>
      <c r="CL15" s="149"/>
      <c r="CM15" s="151"/>
      <c r="CP15" s="124"/>
      <c r="CQ15" s="64"/>
      <c r="CR15" s="72"/>
      <c r="CS15" s="64"/>
      <c r="CT15"/>
      <c r="CU15"/>
      <c r="CV15"/>
      <c r="CW15"/>
      <c r="CX15" s="152"/>
      <c r="CY15" s="55"/>
      <c r="DB15" s="122"/>
      <c r="DD15" s="72"/>
      <c r="DE15" s="149"/>
      <c r="DH15" s="124"/>
      <c r="DI15" s="108"/>
      <c r="DJ15" s="72"/>
      <c r="DK15" s="149"/>
      <c r="DN15" s="122"/>
      <c r="DP15" s="72"/>
      <c r="DQ15" s="72"/>
      <c r="DT15" s="122"/>
      <c r="DV15" s="72"/>
      <c r="DW15" s="149"/>
      <c r="DZ15" s="124"/>
      <c r="EA15" s="108"/>
      <c r="EB15" s="72"/>
      <c r="EC15" s="149"/>
      <c r="EF15" s="124"/>
      <c r="EG15" s="108"/>
      <c r="EH15" s="72"/>
      <c r="EI15" s="72"/>
      <c r="EL15" s="124"/>
      <c r="EM15" s="108"/>
      <c r="EN15" s="72"/>
      <c r="EO15" s="72"/>
      <c r="ER15" s="124"/>
      <c r="ES15" s="64"/>
      <c r="ET15" s="72"/>
      <c r="EU15" s="143"/>
      <c r="EX15" s="124"/>
      <c r="EY15" s="64"/>
      <c r="EZ15" s="72"/>
      <c r="FA15" s="143"/>
      <c r="FD15" s="124"/>
      <c r="FE15" s="64"/>
      <c r="FF15" s="72"/>
      <c r="FG15" s="72"/>
      <c r="FJ15" s="124"/>
      <c r="FK15" s="108"/>
      <c r="FL15" s="72"/>
      <c r="FM15" s="72"/>
      <c r="FP15" s="124"/>
      <c r="FQ15" s="64"/>
      <c r="FR15" s="72"/>
      <c r="FS15" s="149"/>
      <c r="FV15" s="124"/>
      <c r="FW15" s="108"/>
      <c r="FX15" s="72"/>
      <c r="FY15" s="149"/>
      <c r="GB15" s="124"/>
      <c r="GC15" s="108"/>
      <c r="GD15" s="72"/>
      <c r="GE15" s="149"/>
      <c r="GH15" s="124"/>
      <c r="GI15" s="108"/>
      <c r="GJ15" s="72"/>
      <c r="GK15" s="149"/>
      <c r="GL15" s="114"/>
      <c r="GM15" s="134"/>
      <c r="GN15" s="55"/>
      <c r="GO15" s="55"/>
      <c r="GP15" s="55"/>
      <c r="GQ15" s="55"/>
      <c r="GR15" s="114"/>
      <c r="GS15" s="134"/>
      <c r="GT15" s="55"/>
      <c r="GU15" s="55"/>
      <c r="GV15" s="55"/>
      <c r="GW15" s="55"/>
      <c r="GX15" s="114"/>
      <c r="GY15" s="134"/>
      <c r="GZ15" s="55"/>
      <c r="HA15" s="55"/>
      <c r="HB15" s="55"/>
      <c r="HC15" s="153"/>
      <c r="HD15" s="114"/>
      <c r="HE15" s="134"/>
      <c r="HF15" s="55"/>
      <c r="HG15" s="55"/>
      <c r="HH15" s="55"/>
      <c r="HI15" s="153"/>
      <c r="HJ15" s="74"/>
      <c r="HK15" s="74"/>
      <c r="HL15" s="123"/>
      <c r="HM15" s="136"/>
      <c r="HN15" s="118"/>
      <c r="HO15" s="153"/>
      <c r="HR15" s="111"/>
      <c r="HS15" s="64"/>
      <c r="HT15" s="149"/>
      <c r="HU15" s="153"/>
      <c r="HX15" s="111"/>
      <c r="HY15" s="64"/>
      <c r="HZ15" s="149"/>
      <c r="ID15" s="124"/>
      <c r="IE15" s="154"/>
      <c r="IF15" s="72"/>
      <c r="IG15" s="72"/>
      <c r="IJ15" s="111"/>
      <c r="IK15" s="64"/>
      <c r="IL15" s="149"/>
      <c r="IM15" s="55"/>
      <c r="IP15" s="111"/>
      <c r="IQ15" s="64"/>
      <c r="IR15" s="149"/>
      <c r="IS15" s="72"/>
      <c r="IV15" s="111"/>
      <c r="IW15" s="64"/>
      <c r="IX15" s="149"/>
      <c r="IY15" s="55"/>
      <c r="JB15" s="111"/>
      <c r="JC15" s="64"/>
      <c r="JD15" s="149"/>
      <c r="JF15" s="114"/>
      <c r="JG15" s="134"/>
      <c r="JH15" s="55"/>
      <c r="JI15" s="55"/>
      <c r="JJ15" s="55"/>
    </row>
    <row r="16" spans="1:270" s="63" customFormat="1" ht="35.25" customHeight="1" x14ac:dyDescent="0.4">
      <c r="D16" s="124"/>
      <c r="E16" s="108"/>
      <c r="F16" s="72"/>
      <c r="J16" s="124"/>
      <c r="K16" s="64"/>
      <c r="L16" s="72"/>
      <c r="M16" s="72"/>
      <c r="P16" s="124"/>
      <c r="Q16" s="108"/>
      <c r="R16" s="72"/>
      <c r="S16" s="72"/>
      <c r="V16" s="124"/>
      <c r="W16" s="64"/>
      <c r="X16" s="72"/>
      <c r="Y16" s="72"/>
      <c r="AB16" s="124"/>
      <c r="AC16" s="108"/>
      <c r="AD16" s="72"/>
      <c r="AE16" s="72"/>
      <c r="AH16" s="124"/>
      <c r="AI16" s="108"/>
      <c r="AJ16" s="72"/>
      <c r="AK16"/>
      <c r="AN16" s="124"/>
      <c r="AO16" s="108"/>
      <c r="AP16" s="72"/>
      <c r="AQ16" s="72"/>
      <c r="AT16" s="124"/>
      <c r="AU16" s="108"/>
      <c r="AV16" s="72"/>
      <c r="AW16" s="55"/>
      <c r="AZ16" s="124"/>
      <c r="BA16" s="108"/>
      <c r="BB16" s="72"/>
      <c r="BC16" s="55"/>
      <c r="BF16" s="124"/>
      <c r="BG16" s="108"/>
      <c r="BH16" s="72"/>
      <c r="BI16" s="72"/>
      <c r="BL16" s="124"/>
      <c r="BM16" s="108"/>
      <c r="BN16" s="72"/>
      <c r="BO16" s="124"/>
      <c r="BR16" s="124"/>
      <c r="BS16" s="64"/>
      <c r="BT16" s="72"/>
      <c r="BX16" s="124"/>
      <c r="BY16" s="108"/>
      <c r="BZ16" s="72"/>
      <c r="CA16" s="72"/>
      <c r="CD16" s="124"/>
      <c r="CE16" s="108"/>
      <c r="CF16" s="72"/>
      <c r="CG16" s="72"/>
      <c r="CJ16" s="124"/>
      <c r="CK16" s="108"/>
      <c r="CL16" s="72"/>
      <c r="CM16" s="72"/>
      <c r="CP16" s="122"/>
      <c r="CQ16" s="155" t="s">
        <v>120</v>
      </c>
      <c r="CR16" s="113">
        <v>7.1</v>
      </c>
      <c r="CS16" s="64"/>
      <c r="CT16"/>
      <c r="CU16"/>
      <c r="CV16"/>
      <c r="CW16" s="155" t="s">
        <v>120</v>
      </c>
      <c r="CX16" s="118">
        <v>50</v>
      </c>
      <c r="CY16" s="55"/>
      <c r="DB16" s="122"/>
      <c r="DC16" s="155" t="s">
        <v>120</v>
      </c>
      <c r="DD16" s="113">
        <v>40</v>
      </c>
      <c r="DE16" s="72"/>
      <c r="DH16" s="122"/>
      <c r="DI16" s="155" t="s">
        <v>120</v>
      </c>
      <c r="DJ16" s="118">
        <v>5</v>
      </c>
      <c r="DK16" s="72"/>
      <c r="DN16" s="122"/>
      <c r="DO16" s="155" t="s">
        <v>120</v>
      </c>
      <c r="DP16" s="118">
        <v>368</v>
      </c>
      <c r="DQ16" s="72"/>
      <c r="DT16" s="122"/>
      <c r="DU16" s="155" t="s">
        <v>120</v>
      </c>
      <c r="DV16" s="118">
        <v>39.5</v>
      </c>
      <c r="DW16" s="72"/>
      <c r="DZ16" s="122"/>
      <c r="EA16" s="155" t="s">
        <v>120</v>
      </c>
      <c r="EB16" s="118">
        <v>1400</v>
      </c>
      <c r="EC16" s="72"/>
      <c r="EF16" s="122"/>
      <c r="EG16" s="155" t="s">
        <v>120</v>
      </c>
      <c r="EH16" s="113">
        <v>0.6</v>
      </c>
      <c r="EI16" s="149"/>
      <c r="EL16" s="122"/>
      <c r="EM16" s="155" t="s">
        <v>120</v>
      </c>
      <c r="EN16" s="113">
        <v>23.3</v>
      </c>
      <c r="EO16" s="113"/>
      <c r="ER16" s="122"/>
      <c r="ES16" s="155" t="s">
        <v>120</v>
      </c>
      <c r="ET16" s="113">
        <v>10.4</v>
      </c>
      <c r="EU16" s="143"/>
      <c r="EX16" s="122"/>
      <c r="EY16" s="155" t="s">
        <v>120</v>
      </c>
      <c r="EZ16" s="113">
        <v>19.47</v>
      </c>
      <c r="FA16" s="143"/>
      <c r="FD16" s="122"/>
      <c r="FE16" s="155" t="s">
        <v>120</v>
      </c>
      <c r="FF16" s="113">
        <v>24.66</v>
      </c>
      <c r="FG16" s="118"/>
      <c r="FJ16" s="122"/>
      <c r="FK16" s="155" t="s">
        <v>120</v>
      </c>
      <c r="FL16" s="113">
        <v>12.1</v>
      </c>
      <c r="FM16" s="113"/>
      <c r="FP16" s="122"/>
      <c r="FQ16" s="155" t="s">
        <v>120</v>
      </c>
      <c r="FR16" s="113">
        <v>28.1</v>
      </c>
      <c r="FS16" s="72"/>
      <c r="FV16" s="122"/>
      <c r="FW16" s="155" t="s">
        <v>120</v>
      </c>
      <c r="FX16" s="118">
        <v>5</v>
      </c>
      <c r="FY16" s="72"/>
      <c r="GB16" s="122"/>
      <c r="GC16" s="155" t="s">
        <v>120</v>
      </c>
      <c r="GD16" s="118">
        <v>1000</v>
      </c>
      <c r="GE16" s="72"/>
      <c r="GH16" s="122"/>
      <c r="GI16" s="155" t="s">
        <v>120</v>
      </c>
      <c r="GJ16" s="113">
        <v>10.199999999999999</v>
      </c>
      <c r="GK16" s="72"/>
      <c r="GL16" s="114"/>
      <c r="GM16" s="134"/>
      <c r="GN16" s="55"/>
      <c r="GO16" s="155" t="s">
        <v>120</v>
      </c>
      <c r="GP16" s="156">
        <v>15002.83</v>
      </c>
      <c r="GQ16" s="156"/>
      <c r="GR16" s="114"/>
      <c r="GS16" s="134"/>
      <c r="GT16" s="55"/>
      <c r="GU16" s="155" t="s">
        <v>120</v>
      </c>
      <c r="GV16" s="156">
        <v>1340</v>
      </c>
      <c r="GW16" s="156"/>
      <c r="GX16" s="114"/>
      <c r="GY16" s="134"/>
      <c r="GZ16" s="55"/>
      <c r="HA16" s="155" t="s">
        <v>120</v>
      </c>
      <c r="HB16" s="113">
        <v>16.45</v>
      </c>
      <c r="HC16" s="153"/>
      <c r="HD16" s="114"/>
      <c r="HE16" s="134"/>
      <c r="HF16" s="55"/>
      <c r="HG16" s="155" t="s">
        <v>120</v>
      </c>
      <c r="HH16" s="156">
        <v>950</v>
      </c>
      <c r="HI16" s="153"/>
      <c r="HJ16" s="74"/>
      <c r="HK16" s="74"/>
      <c r="HL16" s="116"/>
      <c r="HM16" s="155" t="s">
        <v>120</v>
      </c>
      <c r="HN16" s="118">
        <v>5</v>
      </c>
      <c r="HO16" s="153"/>
      <c r="HR16" s="124"/>
      <c r="HS16" s="108"/>
      <c r="HT16" s="72"/>
      <c r="HU16" s="153"/>
      <c r="HX16" s="124"/>
      <c r="HY16" s="108"/>
      <c r="HZ16" s="72"/>
      <c r="ID16" s="122"/>
      <c r="IE16" s="154"/>
      <c r="IF16" s="149"/>
      <c r="IG16" s="72"/>
      <c r="IJ16" s="124"/>
      <c r="IK16" s="108"/>
      <c r="IL16" s="72"/>
      <c r="IM16" s="55"/>
      <c r="IP16" s="124"/>
      <c r="IQ16" s="108"/>
      <c r="IR16" s="72"/>
      <c r="IS16" s="149"/>
      <c r="IV16" s="124"/>
      <c r="IW16" s="108"/>
      <c r="IX16" s="72"/>
      <c r="IY16" s="55"/>
      <c r="JB16" s="124"/>
      <c r="JC16" s="108"/>
      <c r="JD16" s="72"/>
      <c r="JE16" s="154"/>
      <c r="JF16" s="114"/>
      <c r="JG16" s="134"/>
      <c r="JH16" s="55"/>
      <c r="JI16" s="55"/>
      <c r="JJ16" s="55"/>
    </row>
    <row r="17" spans="2:270" s="63" customFormat="1" ht="35.25" customHeight="1" x14ac:dyDescent="0.4">
      <c r="D17" s="122"/>
      <c r="E17" s="155" t="s">
        <v>120</v>
      </c>
      <c r="F17" s="113">
        <v>2277.23</v>
      </c>
      <c r="J17" s="122"/>
      <c r="K17" s="155" t="s">
        <v>120</v>
      </c>
      <c r="L17" s="113">
        <v>9.8000000000000007</v>
      </c>
      <c r="M17" s="72"/>
      <c r="P17" s="122"/>
      <c r="Q17" s="155" t="s">
        <v>120</v>
      </c>
      <c r="R17" s="113">
        <v>580</v>
      </c>
      <c r="S17" s="72"/>
      <c r="V17" s="122"/>
      <c r="W17" s="155" t="s">
        <v>120</v>
      </c>
      <c r="X17" s="113">
        <v>7.1</v>
      </c>
      <c r="Y17" s="72"/>
      <c r="AB17" s="122"/>
      <c r="AC17" s="155" t="s">
        <v>120</v>
      </c>
      <c r="AD17" s="118">
        <v>6</v>
      </c>
      <c r="AE17" s="72"/>
      <c r="AH17" s="122"/>
      <c r="AI17" s="155" t="s">
        <v>120</v>
      </c>
      <c r="AJ17" s="118">
        <v>18</v>
      </c>
      <c r="AK17"/>
      <c r="AN17" s="122"/>
      <c r="AO17" s="155" t="s">
        <v>120</v>
      </c>
      <c r="AP17" s="113">
        <v>3.6</v>
      </c>
      <c r="AQ17" s="118"/>
      <c r="AT17" s="122"/>
      <c r="AU17" s="155" t="s">
        <v>120</v>
      </c>
      <c r="AV17" s="113">
        <v>5.4</v>
      </c>
      <c r="AW17" s="61"/>
      <c r="AZ17" s="122"/>
      <c r="BA17" s="155" t="s">
        <v>120</v>
      </c>
      <c r="BB17" s="113">
        <v>248</v>
      </c>
      <c r="BC17" s="61"/>
      <c r="BF17" s="122"/>
      <c r="BG17" s="155" t="s">
        <v>120</v>
      </c>
      <c r="BH17" s="118">
        <v>1500</v>
      </c>
      <c r="BI17" s="118"/>
      <c r="BL17" s="122"/>
      <c r="BM17" s="155" t="s">
        <v>120</v>
      </c>
      <c r="BN17" s="113">
        <v>5</v>
      </c>
      <c r="BO17" s="122"/>
      <c r="BR17" s="122"/>
      <c r="BS17" s="155" t="s">
        <v>120</v>
      </c>
      <c r="BT17" s="118">
        <v>37.1</v>
      </c>
      <c r="BX17" s="122"/>
      <c r="BY17" s="155" t="s">
        <v>120</v>
      </c>
      <c r="BZ17" s="118">
        <v>31</v>
      </c>
      <c r="CA17" s="72"/>
      <c r="CD17" s="122"/>
      <c r="CE17" s="155" t="s">
        <v>120</v>
      </c>
      <c r="CF17" s="118">
        <v>31</v>
      </c>
      <c r="CG17" s="72"/>
      <c r="CJ17" s="122"/>
      <c r="CK17" s="155" t="s">
        <v>120</v>
      </c>
      <c r="CL17" s="118">
        <v>1500</v>
      </c>
      <c r="CM17" s="157"/>
      <c r="CP17" s="122"/>
      <c r="CR17" s="72"/>
      <c r="CS17" s="64"/>
      <c r="CT17"/>
      <c r="CU17"/>
      <c r="CV17"/>
      <c r="CW17"/>
      <c r="CX17" s="152"/>
      <c r="CY17" s="55"/>
      <c r="DB17" s="122"/>
      <c r="DD17" s="72"/>
      <c r="DE17" s="72"/>
      <c r="DH17" s="122"/>
      <c r="DJ17" s="72"/>
      <c r="DK17" s="72"/>
      <c r="DN17" s="122"/>
      <c r="DP17" s="72"/>
      <c r="DQ17" s="72"/>
      <c r="DT17" s="122"/>
      <c r="DV17" s="72"/>
      <c r="DW17" s="72"/>
      <c r="DX17" s="57"/>
      <c r="DY17" s="59"/>
      <c r="DZ17" s="124"/>
      <c r="EB17" s="72"/>
      <c r="EC17" s="72"/>
      <c r="ED17" s="57"/>
      <c r="EE17" s="59"/>
      <c r="EF17" s="124"/>
      <c r="EH17" s="72"/>
      <c r="EI17" s="72"/>
      <c r="EJ17" s="57"/>
      <c r="EK17" s="59"/>
      <c r="EL17" s="124"/>
      <c r="EN17" s="72"/>
      <c r="EO17" s="72"/>
      <c r="EP17" s="57"/>
      <c r="EQ17" s="59"/>
      <c r="ER17" s="124"/>
      <c r="ET17" s="72"/>
      <c r="EU17" s="143"/>
      <c r="EX17" s="122"/>
      <c r="EZ17" s="72"/>
      <c r="FA17" s="143"/>
      <c r="FD17" s="122"/>
      <c r="FF17" s="72"/>
      <c r="FG17" s="72"/>
      <c r="FH17" s="57"/>
      <c r="FI17" s="59"/>
      <c r="FJ17" s="124"/>
      <c r="FL17" s="72"/>
      <c r="FM17" s="72"/>
      <c r="FN17" s="57"/>
      <c r="FO17" s="59"/>
      <c r="FP17" s="124"/>
      <c r="FR17" s="72"/>
      <c r="FS17" s="72"/>
      <c r="FT17" s="57"/>
      <c r="FU17" s="59"/>
      <c r="FV17" s="124"/>
      <c r="FX17" s="72"/>
      <c r="FY17" s="72"/>
      <c r="FZ17"/>
      <c r="GA17" s="134"/>
      <c r="GB17" s="55"/>
      <c r="GC17" s="55"/>
      <c r="GD17" s="55"/>
      <c r="GE17" s="72"/>
      <c r="GF17" s="57"/>
      <c r="GG17" s="59"/>
      <c r="GH17" s="124"/>
      <c r="GJ17" s="72"/>
      <c r="GK17" s="72"/>
      <c r="GL17"/>
      <c r="GM17" s="134"/>
      <c r="GN17" s="55"/>
      <c r="GO17" s="55"/>
      <c r="GP17" s="55"/>
      <c r="GQ17" s="55"/>
      <c r="GR17"/>
      <c r="GS17" s="134"/>
      <c r="GT17" s="55"/>
      <c r="GU17" s="55"/>
      <c r="GV17" s="55"/>
      <c r="GW17" s="55"/>
      <c r="GX17"/>
      <c r="GY17" s="134"/>
      <c r="GZ17" s="55"/>
      <c r="HA17" s="55"/>
      <c r="HB17" s="55"/>
      <c r="HC17" s="158"/>
      <c r="HD17"/>
      <c r="HE17" s="134"/>
      <c r="HF17" s="55"/>
      <c r="HG17" s="55"/>
      <c r="HH17" s="55"/>
      <c r="HI17" s="158"/>
      <c r="HJ17" s="159"/>
      <c r="HK17" s="127"/>
      <c r="HL17" s="123"/>
      <c r="HM17" s="74"/>
      <c r="HN17" s="118"/>
      <c r="HO17" s="158"/>
      <c r="HR17" s="122"/>
      <c r="HS17" s="155" t="s">
        <v>120</v>
      </c>
      <c r="HT17" s="118">
        <v>5</v>
      </c>
      <c r="HU17" s="158"/>
      <c r="HX17" s="122"/>
      <c r="HY17" s="155" t="s">
        <v>120</v>
      </c>
      <c r="HZ17" s="118">
        <v>313.2</v>
      </c>
      <c r="ID17" s="122"/>
      <c r="IE17" s="155" t="s">
        <v>120</v>
      </c>
      <c r="IF17" s="72">
        <v>34.1</v>
      </c>
      <c r="IG17" s="72"/>
      <c r="IJ17" s="122"/>
      <c r="IK17" s="155" t="s">
        <v>120</v>
      </c>
      <c r="IL17" s="118">
        <v>19.57</v>
      </c>
      <c r="IM17" s="55"/>
      <c r="IP17" s="122"/>
      <c r="IQ17" s="155" t="s">
        <v>120</v>
      </c>
      <c r="IR17" s="118">
        <v>24.93</v>
      </c>
      <c r="IS17" s="72"/>
      <c r="IV17" s="122"/>
      <c r="IW17" s="155" t="s">
        <v>120</v>
      </c>
      <c r="IX17" s="118">
        <v>5</v>
      </c>
      <c r="IY17" s="55"/>
      <c r="JB17" s="122"/>
      <c r="JC17" s="155" t="s">
        <v>120</v>
      </c>
      <c r="JD17" s="118">
        <v>29.51</v>
      </c>
      <c r="JF17" s="114"/>
      <c r="JG17" s="134"/>
      <c r="JH17" s="55"/>
      <c r="JI17" s="155" t="s">
        <v>120</v>
      </c>
      <c r="JJ17" s="113">
        <v>5437.61</v>
      </c>
    </row>
    <row r="18" spans="2:270" s="63" customFormat="1" ht="35.25" customHeight="1" x14ac:dyDescent="0.4">
      <c r="D18" s="122"/>
      <c r="F18" s="72"/>
      <c r="J18" s="122"/>
      <c r="L18" s="72"/>
      <c r="M18" s="72"/>
      <c r="N18" s="57"/>
      <c r="O18" s="59"/>
      <c r="P18" s="124"/>
      <c r="R18" s="72"/>
      <c r="S18" s="72"/>
      <c r="T18" s="57"/>
      <c r="U18" s="59"/>
      <c r="V18" s="124"/>
      <c r="X18" s="72"/>
      <c r="Y18" s="72"/>
      <c r="Z18" s="57"/>
      <c r="AA18" s="59"/>
      <c r="AB18" s="124"/>
      <c r="AD18" s="72"/>
      <c r="AE18" s="72"/>
      <c r="AF18" s="57"/>
      <c r="AG18" s="59"/>
      <c r="AH18" s="124"/>
      <c r="AJ18" s="72"/>
      <c r="AK18"/>
      <c r="AL18" s="57"/>
      <c r="AM18" s="59"/>
      <c r="AN18" s="124"/>
      <c r="AP18" s="72"/>
      <c r="AQ18" s="72"/>
      <c r="AR18" s="57"/>
      <c r="AS18" s="59"/>
      <c r="AT18" s="124"/>
      <c r="AV18" s="72"/>
      <c r="AW18" s="67"/>
      <c r="AX18" s="57"/>
      <c r="AY18" s="59"/>
      <c r="AZ18" s="124"/>
      <c r="BB18" s="72"/>
      <c r="BC18" s="67"/>
      <c r="BD18" s="57"/>
      <c r="BE18" s="59"/>
      <c r="BF18" s="124"/>
      <c r="BH18" s="72"/>
      <c r="BI18" s="72"/>
      <c r="BJ18" s="57"/>
      <c r="BK18" s="59"/>
      <c r="BL18" s="124"/>
      <c r="BN18" s="72"/>
      <c r="BO18" s="124"/>
      <c r="BP18" s="57"/>
      <c r="BQ18" s="59"/>
      <c r="BR18" s="124"/>
      <c r="BT18" s="72"/>
      <c r="BV18" s="57"/>
      <c r="BW18" s="59"/>
      <c r="BX18" s="124"/>
      <c r="BZ18" s="72"/>
      <c r="CA18" s="72"/>
      <c r="CB18" s="59"/>
      <c r="CC18" s="124"/>
      <c r="CE18" s="72"/>
      <c r="CF18" s="72"/>
      <c r="CG18" s="72"/>
      <c r="CJ18" s="122"/>
      <c r="CL18" s="72"/>
      <c r="CM18" s="157"/>
      <c r="CP18" s="122"/>
      <c r="CR18" s="72"/>
      <c r="CS18" s="64"/>
      <c r="CT18"/>
      <c r="CU18"/>
      <c r="CV18"/>
      <c r="CX18" s="72"/>
      <c r="CY18" s="55"/>
      <c r="DB18" s="122"/>
      <c r="DD18" s="72"/>
      <c r="DE18" s="72"/>
      <c r="DH18" s="122"/>
      <c r="DJ18" s="72"/>
      <c r="DK18" s="72"/>
      <c r="DN18" s="122"/>
      <c r="DP18" s="72"/>
      <c r="DQ18" s="72"/>
      <c r="DT18" s="122"/>
      <c r="DV18" s="72"/>
      <c r="DW18" s="72"/>
      <c r="DX18" s="57"/>
      <c r="DY18" s="59"/>
      <c r="DZ18" s="124"/>
      <c r="EB18" s="72"/>
      <c r="EC18" s="72"/>
      <c r="ED18" s="57"/>
      <c r="EE18" s="59"/>
      <c r="EF18" s="124"/>
      <c r="EH18" s="72"/>
      <c r="EI18" s="72"/>
      <c r="EJ18" s="57"/>
      <c r="EK18" s="59"/>
      <c r="EL18" s="124"/>
      <c r="EN18" s="72"/>
      <c r="EO18" s="72"/>
      <c r="EP18" s="57"/>
      <c r="EQ18" s="59"/>
      <c r="ER18" s="124"/>
      <c r="ET18" s="72"/>
      <c r="EU18" s="143"/>
      <c r="EX18" s="122"/>
      <c r="EY18" s="154"/>
      <c r="EZ18" s="149"/>
      <c r="FA18" s="143"/>
      <c r="FD18" s="122"/>
      <c r="FE18" s="154"/>
      <c r="FF18" s="149"/>
      <c r="FG18" s="149"/>
      <c r="FH18" s="57"/>
      <c r="FI18" s="59"/>
      <c r="FJ18" s="124"/>
      <c r="FL18" s="72"/>
      <c r="FM18" s="72"/>
      <c r="FN18" s="57"/>
      <c r="FO18" s="59"/>
      <c r="FP18" s="124"/>
      <c r="FR18" s="72"/>
      <c r="FS18" s="72"/>
      <c r="FT18" s="57"/>
      <c r="FU18" s="59"/>
      <c r="FV18" s="124"/>
      <c r="FX18" s="72"/>
      <c r="FY18" s="72"/>
      <c r="FZ18"/>
      <c r="GA18" s="134"/>
      <c r="GB18" s="55"/>
      <c r="GC18" s="55"/>
      <c r="GD18" s="55"/>
      <c r="GE18" s="72"/>
      <c r="GF18" s="57"/>
      <c r="GG18" s="59"/>
      <c r="GH18" s="124"/>
      <c r="GJ18" s="72"/>
      <c r="GK18" s="72"/>
      <c r="GL18"/>
      <c r="GM18" s="134"/>
      <c r="GN18" s="55"/>
      <c r="GO18" s="55"/>
      <c r="GP18" s="55"/>
      <c r="GQ18" s="55"/>
      <c r="GR18"/>
      <c r="GS18" s="134"/>
      <c r="GT18" s="55"/>
      <c r="GU18" s="55"/>
      <c r="GV18" s="55"/>
      <c r="GW18" s="55"/>
      <c r="GX18"/>
      <c r="GY18" s="134"/>
      <c r="GZ18" s="55"/>
      <c r="HA18" s="55"/>
      <c r="HB18" s="55"/>
      <c r="HC18" s="158"/>
      <c r="HD18"/>
      <c r="HE18" s="134"/>
      <c r="HF18" s="55"/>
      <c r="HG18" s="55"/>
      <c r="HH18" s="55"/>
      <c r="HI18" s="158"/>
      <c r="HJ18" s="159"/>
      <c r="HK18" s="127"/>
      <c r="HL18" s="123"/>
      <c r="HM18" s="74"/>
      <c r="HN18" s="118"/>
      <c r="HO18" s="158"/>
      <c r="HP18" s="57"/>
      <c r="HQ18" s="59"/>
      <c r="HR18" s="124"/>
      <c r="HT18" s="72"/>
      <c r="HU18" s="158"/>
      <c r="HV18" s="57"/>
      <c r="HW18" s="59"/>
      <c r="HX18" s="124"/>
      <c r="HZ18" s="72"/>
      <c r="ID18" s="122"/>
      <c r="IF18" s="72"/>
      <c r="II18" s="59"/>
      <c r="IJ18" s="124"/>
      <c r="IL18" s="72"/>
      <c r="IM18" s="55"/>
      <c r="IO18" s="59"/>
      <c r="IP18" s="124"/>
      <c r="IR18" s="72"/>
      <c r="IS18" s="72"/>
      <c r="IT18" s="57"/>
      <c r="IU18" s="59"/>
      <c r="IV18" s="124"/>
      <c r="IX18" s="72"/>
      <c r="IY18" s="55"/>
      <c r="IZ18" s="57"/>
      <c r="JA18" s="59"/>
      <c r="JB18" s="124"/>
      <c r="JD18" s="72"/>
      <c r="JF18"/>
      <c r="JG18" s="134"/>
      <c r="JH18" s="55"/>
      <c r="JI18" s="55"/>
      <c r="JJ18" s="55"/>
    </row>
    <row r="19" spans="2:270" s="63" customFormat="1" ht="35.25" customHeight="1" x14ac:dyDescent="0.4">
      <c r="D19" s="122"/>
      <c r="E19" s="154"/>
      <c r="F19" s="149"/>
      <c r="J19" s="122"/>
      <c r="K19" s="154"/>
      <c r="L19" s="149"/>
      <c r="M19" s="72"/>
      <c r="N19" s="57"/>
      <c r="O19" s="59"/>
      <c r="P19" s="124"/>
      <c r="R19" s="72"/>
      <c r="S19" s="72"/>
      <c r="T19" s="57"/>
      <c r="U19" s="59"/>
      <c r="V19" s="124"/>
      <c r="X19" s="72"/>
      <c r="Y19" s="72"/>
      <c r="Z19" s="57"/>
      <c r="AA19" s="59"/>
      <c r="AB19" s="124"/>
      <c r="AD19" s="72"/>
      <c r="AE19" s="72"/>
      <c r="AF19" s="57"/>
      <c r="AG19" s="59"/>
      <c r="AH19" s="124"/>
      <c r="AJ19" s="72"/>
      <c r="AK19"/>
      <c r="AL19" s="57"/>
      <c r="AM19" s="59"/>
      <c r="AN19" s="124"/>
      <c r="AP19" s="72"/>
      <c r="AQ19" s="72"/>
      <c r="AR19" s="57"/>
      <c r="AS19" s="59"/>
      <c r="AT19" s="124"/>
      <c r="AV19" s="72"/>
      <c r="AW19" s="67"/>
      <c r="AX19" s="57"/>
      <c r="AY19" s="59"/>
      <c r="AZ19" s="124"/>
      <c r="BB19" s="72"/>
      <c r="BC19" s="67"/>
      <c r="BD19" s="57"/>
      <c r="BE19" s="59"/>
      <c r="BF19" s="124"/>
      <c r="BH19" s="72"/>
      <c r="BI19" s="72"/>
      <c r="BJ19" s="57"/>
      <c r="BK19" s="59"/>
      <c r="BL19" s="124"/>
      <c r="BN19" s="72"/>
      <c r="BO19" s="124"/>
      <c r="BP19" s="57"/>
      <c r="BQ19" s="59"/>
      <c r="BR19" s="124"/>
      <c r="BT19" s="72"/>
      <c r="BU19" s="57"/>
      <c r="BV19" s="57"/>
      <c r="BW19" s="59"/>
      <c r="BX19" s="124"/>
      <c r="BZ19" s="72"/>
      <c r="CA19" s="149"/>
      <c r="CB19" s="59"/>
      <c r="CC19" s="124"/>
      <c r="CE19" s="72"/>
      <c r="CF19" s="149"/>
      <c r="CG19" s="72"/>
      <c r="CH19"/>
      <c r="CI19" s="160"/>
      <c r="CJ19" s="122"/>
      <c r="CK19" s="64"/>
      <c r="CL19" s="72"/>
      <c r="CM19" s="157"/>
      <c r="CN19" s="57"/>
      <c r="CO19" s="161"/>
      <c r="CP19" s="122"/>
      <c r="CR19" s="72"/>
      <c r="CS19" s="64"/>
      <c r="CU19" s="162"/>
      <c r="CV19"/>
      <c r="CW19"/>
      <c r="CX19" s="152"/>
      <c r="CY19" s="55"/>
      <c r="CZ19" s="57"/>
      <c r="DA19" s="161"/>
      <c r="DB19" s="122"/>
      <c r="DD19" s="72"/>
      <c r="DE19" s="102"/>
      <c r="DF19" s="57"/>
      <c r="DG19" s="161"/>
      <c r="DH19" s="122"/>
      <c r="DJ19" s="72"/>
      <c r="DK19" s="72"/>
      <c r="DL19" s="57"/>
      <c r="DM19" s="161"/>
      <c r="DN19" s="122"/>
      <c r="DP19" s="72"/>
      <c r="DQ19" s="72"/>
      <c r="DR19" s="57"/>
      <c r="DS19" s="161"/>
      <c r="DT19" s="122"/>
      <c r="DV19" s="72"/>
      <c r="DW19" s="102"/>
      <c r="DX19" s="57"/>
      <c r="DY19" s="59"/>
      <c r="DZ19" s="124"/>
      <c r="EB19" s="72"/>
      <c r="EC19" s="72"/>
      <c r="ED19" s="57"/>
      <c r="EE19" s="59"/>
      <c r="EF19" s="124"/>
      <c r="EH19" s="72"/>
      <c r="EI19" s="72"/>
      <c r="EJ19" s="57"/>
      <c r="EK19" s="59"/>
      <c r="EL19" s="124"/>
      <c r="EN19" s="72"/>
      <c r="EO19" s="72"/>
      <c r="EP19" s="57"/>
      <c r="EQ19" s="59"/>
      <c r="ER19" s="124"/>
      <c r="ET19" s="72"/>
      <c r="EU19" s="143"/>
      <c r="EX19" s="122"/>
      <c r="EZ19" s="72"/>
      <c r="FA19" s="143"/>
      <c r="FD19" s="122"/>
      <c r="FF19" s="72"/>
      <c r="FG19" s="72"/>
      <c r="FH19" s="57"/>
      <c r="FI19" s="59"/>
      <c r="FJ19" s="124"/>
      <c r="FL19" s="72"/>
      <c r="FM19" s="72"/>
      <c r="FN19" s="57"/>
      <c r="FO19" s="59"/>
      <c r="FP19" s="124"/>
      <c r="FR19" s="72"/>
      <c r="FS19" s="72"/>
      <c r="FT19" s="57"/>
      <c r="FU19" s="59"/>
      <c r="FV19" s="124"/>
      <c r="FX19" s="72"/>
      <c r="FY19" s="72"/>
      <c r="FZ19"/>
      <c r="GA19" s="134"/>
      <c r="GB19" s="55"/>
      <c r="GC19" s="55"/>
      <c r="GD19" s="55"/>
      <c r="GE19" s="72"/>
      <c r="GF19" s="57"/>
      <c r="GG19" s="59"/>
      <c r="GH19" s="124"/>
      <c r="GJ19" s="72"/>
      <c r="GK19" s="102"/>
      <c r="GL19"/>
      <c r="GM19" s="134"/>
      <c r="GN19" s="55"/>
      <c r="GO19" s="55"/>
      <c r="GP19" s="55"/>
      <c r="GQ19" s="55"/>
      <c r="GR19"/>
      <c r="GS19" s="134"/>
      <c r="GT19" s="55"/>
      <c r="GU19" s="55"/>
      <c r="GV19" s="55"/>
      <c r="GW19" s="55"/>
      <c r="GX19"/>
      <c r="GY19" s="134"/>
      <c r="GZ19" s="55"/>
      <c r="HA19" s="55"/>
      <c r="HB19" s="55"/>
      <c r="HC19" s="158"/>
      <c r="HD19"/>
      <c r="HE19" s="134"/>
      <c r="HF19" s="55"/>
      <c r="HG19" s="55"/>
      <c r="HH19" s="55"/>
      <c r="HI19" s="158"/>
      <c r="HJ19" s="159"/>
      <c r="HK19" s="127"/>
      <c r="HL19" s="123"/>
      <c r="HM19" s="74"/>
      <c r="HN19" s="118"/>
      <c r="HO19" s="158"/>
      <c r="HP19" s="57"/>
      <c r="HQ19" s="59"/>
      <c r="HR19" s="124"/>
      <c r="HT19" s="72"/>
      <c r="HU19" s="158"/>
      <c r="HV19" s="57"/>
      <c r="HW19" s="59"/>
      <c r="HX19" s="124"/>
      <c r="HZ19" s="72"/>
      <c r="IB19" s="57"/>
      <c r="IC19" s="160"/>
      <c r="ID19" s="122"/>
      <c r="IE19" s="64"/>
      <c r="IF19" s="72"/>
      <c r="IH19" s="57"/>
      <c r="II19" s="59"/>
      <c r="IJ19" s="124"/>
      <c r="IL19" s="72"/>
      <c r="IM19" s="55"/>
      <c r="IN19" s="57"/>
      <c r="IO19" s="59"/>
      <c r="IP19" s="124"/>
      <c r="IR19" s="72"/>
      <c r="IS19" s="72"/>
      <c r="IT19" s="57"/>
      <c r="IU19" s="59"/>
      <c r="IV19" s="124"/>
      <c r="IX19" s="72"/>
      <c r="IY19" s="55"/>
      <c r="IZ19" s="57"/>
      <c r="JA19" s="59"/>
      <c r="JB19" s="124"/>
      <c r="JD19" s="72"/>
      <c r="JF19"/>
      <c r="JG19" s="134"/>
      <c r="JH19" s="55"/>
      <c r="JI19" s="55"/>
      <c r="JJ19" s="55"/>
    </row>
    <row r="20" spans="2:270" s="63" customFormat="1" ht="35.25" customHeight="1" x14ac:dyDescent="0.4">
      <c r="D20" s="122"/>
      <c r="F20" s="72"/>
      <c r="J20" s="122"/>
      <c r="L20" s="72"/>
      <c r="M20" s="72"/>
      <c r="N20" s="57"/>
      <c r="O20" s="59"/>
      <c r="P20" s="124"/>
      <c r="R20" s="72"/>
      <c r="S20" s="72"/>
      <c r="T20" s="57"/>
      <c r="U20" s="59"/>
      <c r="V20" s="124"/>
      <c r="X20" s="72"/>
      <c r="Y20" s="72"/>
      <c r="Z20" s="57"/>
      <c r="AA20" s="59"/>
      <c r="AB20" s="124"/>
      <c r="AD20" s="72"/>
      <c r="AE20" s="72"/>
      <c r="AF20" s="57"/>
      <c r="AG20" s="59"/>
      <c r="AH20" s="124"/>
      <c r="AJ20" s="72"/>
      <c r="AK20"/>
      <c r="AL20" s="57"/>
      <c r="AM20" s="59"/>
      <c r="AN20" s="124"/>
      <c r="AP20" s="72"/>
      <c r="AQ20" s="72"/>
      <c r="AR20" s="57"/>
      <c r="AS20" s="59"/>
      <c r="AT20" s="124"/>
      <c r="AV20" s="72"/>
      <c r="AW20" s="67"/>
      <c r="AX20" s="57"/>
      <c r="AY20" s="59"/>
      <c r="AZ20" s="124"/>
      <c r="BB20" s="72"/>
      <c r="BC20" s="67"/>
      <c r="BD20" s="57"/>
      <c r="BE20" s="59"/>
      <c r="BF20" s="124"/>
      <c r="BH20" s="72"/>
      <c r="BI20" s="72"/>
      <c r="BJ20" s="57"/>
      <c r="BK20" s="59"/>
      <c r="BL20" s="124"/>
      <c r="BN20" s="72"/>
      <c r="BO20" s="122"/>
      <c r="BP20" s="57"/>
      <c r="BQ20" s="59"/>
      <c r="BR20" s="124"/>
      <c r="BT20" s="72"/>
      <c r="BV20" s="57"/>
      <c r="BW20" s="59"/>
      <c r="BX20" s="124"/>
      <c r="BZ20" s="72"/>
      <c r="CA20" s="72"/>
      <c r="CB20" s="59"/>
      <c r="CC20" s="124"/>
      <c r="CE20" s="72"/>
      <c r="CF20" s="72"/>
      <c r="CG20"/>
      <c r="CI20"/>
      <c r="CJ20" s="122"/>
      <c r="CL20"/>
      <c r="CM20" s="157"/>
      <c r="CO20" s="74" t="s">
        <v>121</v>
      </c>
      <c r="CP20" s="122"/>
      <c r="CR20" s="74" t="s">
        <v>122</v>
      </c>
      <c r="CS20" s="64"/>
      <c r="CT20"/>
      <c r="CU20" s="74" t="s">
        <v>121</v>
      </c>
      <c r="CV20" s="122"/>
      <c r="CX20" s="74" t="s">
        <v>122</v>
      </c>
      <c r="CY20" s="55"/>
      <c r="DA20" s="74" t="s">
        <v>121</v>
      </c>
      <c r="DB20" s="122"/>
      <c r="DD20" s="74" t="s">
        <v>122</v>
      </c>
      <c r="DE20" s="102"/>
      <c r="DG20" s="74" t="s">
        <v>121</v>
      </c>
      <c r="DH20" s="122"/>
      <c r="DJ20" s="74" t="s">
        <v>122</v>
      </c>
      <c r="DK20" s="72"/>
      <c r="DM20" s="74" t="s">
        <v>121</v>
      </c>
      <c r="DN20" s="122"/>
      <c r="DP20" s="74" t="s">
        <v>122</v>
      </c>
      <c r="DQ20" s="72"/>
      <c r="DS20" s="74" t="s">
        <v>121</v>
      </c>
      <c r="DT20" s="122"/>
      <c r="DV20" s="74" t="s">
        <v>122</v>
      </c>
      <c r="DW20" s="102"/>
      <c r="DY20" s="74" t="s">
        <v>121</v>
      </c>
      <c r="DZ20" s="122"/>
      <c r="EB20" s="74" t="s">
        <v>122</v>
      </c>
      <c r="EC20" s="72"/>
      <c r="EE20" s="74" t="s">
        <v>121</v>
      </c>
      <c r="EF20" s="122"/>
      <c r="EH20" s="74" t="s">
        <v>122</v>
      </c>
      <c r="EI20" s="72"/>
      <c r="EK20" s="74" t="s">
        <v>121</v>
      </c>
      <c r="EL20" s="122"/>
      <c r="EN20" s="74" t="s">
        <v>122</v>
      </c>
      <c r="EO20" s="74"/>
      <c r="EQ20" s="74" t="s">
        <v>121</v>
      </c>
      <c r="ER20" s="122"/>
      <c r="ET20" s="74" t="s">
        <v>122</v>
      </c>
      <c r="EU20" s="143"/>
      <c r="EW20" s="74" t="s">
        <v>121</v>
      </c>
      <c r="EX20" s="122"/>
      <c r="EZ20" s="74" t="s">
        <v>122</v>
      </c>
      <c r="FA20" s="143"/>
      <c r="FC20" s="74" t="s">
        <v>121</v>
      </c>
      <c r="FD20" s="122"/>
      <c r="FF20" s="74" t="s">
        <v>122</v>
      </c>
      <c r="FG20" s="74"/>
      <c r="FI20" s="74" t="s">
        <v>121</v>
      </c>
      <c r="FJ20" s="122"/>
      <c r="FL20" s="74" t="s">
        <v>122</v>
      </c>
      <c r="FM20" s="74"/>
      <c r="FO20" s="74" t="s">
        <v>121</v>
      </c>
      <c r="FP20" s="122"/>
      <c r="FR20" s="74" t="s">
        <v>122</v>
      </c>
      <c r="FS20" s="72"/>
      <c r="FU20" s="74" t="s">
        <v>121</v>
      </c>
      <c r="FV20" s="122"/>
      <c r="FX20" s="74" t="s">
        <v>122</v>
      </c>
      <c r="FY20" s="72"/>
      <c r="FZ20" s="163"/>
      <c r="GA20" s="74" t="s">
        <v>121</v>
      </c>
      <c r="GB20" s="55"/>
      <c r="GC20" s="55"/>
      <c r="GD20" s="74" t="s">
        <v>122</v>
      </c>
      <c r="GE20" s="72"/>
      <c r="GG20" s="74" t="s">
        <v>121</v>
      </c>
      <c r="GH20" s="122"/>
      <c r="GJ20" s="74" t="s">
        <v>122</v>
      </c>
      <c r="GK20" s="102"/>
      <c r="GL20" s="163"/>
      <c r="GM20" s="74" t="s">
        <v>121</v>
      </c>
      <c r="GN20" s="55"/>
      <c r="GO20" s="55"/>
      <c r="GP20" s="74" t="s">
        <v>122</v>
      </c>
      <c r="GQ20" s="74"/>
      <c r="GR20" s="163"/>
      <c r="GS20" s="74" t="s">
        <v>121</v>
      </c>
      <c r="GT20" s="55"/>
      <c r="GU20" s="55"/>
      <c r="GV20" s="74" t="s">
        <v>122</v>
      </c>
      <c r="GW20" s="74"/>
      <c r="GX20" s="163"/>
      <c r="GY20" s="74" t="s">
        <v>121</v>
      </c>
      <c r="GZ20" s="55"/>
      <c r="HA20" s="55"/>
      <c r="HB20" s="74" t="s">
        <v>122</v>
      </c>
      <c r="HC20" s="158"/>
      <c r="HD20" s="163"/>
      <c r="HE20" s="74" t="s">
        <v>121</v>
      </c>
      <c r="HF20" s="55"/>
      <c r="HG20" s="55"/>
      <c r="HH20" s="74" t="s">
        <v>122</v>
      </c>
      <c r="HI20" s="158"/>
      <c r="HJ20" s="74"/>
      <c r="HK20" s="74" t="s">
        <v>121</v>
      </c>
      <c r="HL20" s="116"/>
      <c r="HM20" s="74"/>
      <c r="HN20" s="74" t="s">
        <v>122</v>
      </c>
      <c r="HO20" s="158"/>
      <c r="HP20" s="57"/>
      <c r="HQ20" s="59"/>
      <c r="HR20" s="124"/>
      <c r="HT20" s="72"/>
      <c r="HU20" s="158"/>
      <c r="HV20" s="57"/>
      <c r="HW20" s="59"/>
      <c r="HX20" s="124"/>
      <c r="HZ20" s="72"/>
      <c r="IB20" s="57"/>
      <c r="IC20" s="160"/>
      <c r="ID20" s="122"/>
      <c r="IE20" s="64"/>
      <c r="IF20" s="72"/>
      <c r="IH20" s="57"/>
      <c r="II20" s="59"/>
      <c r="IJ20" s="124"/>
      <c r="IL20" s="72"/>
      <c r="IM20" s="55"/>
      <c r="IN20" s="57"/>
      <c r="IO20" s="59"/>
      <c r="IP20" s="124"/>
      <c r="IR20" s="72"/>
      <c r="IS20" s="72"/>
      <c r="IT20" s="57"/>
      <c r="IU20" s="59"/>
      <c r="IV20" s="124"/>
      <c r="IX20" s="72"/>
      <c r="IY20" s="55"/>
      <c r="IZ20" s="57"/>
      <c r="JA20" s="59"/>
      <c r="JB20" s="124"/>
      <c r="JD20" s="72"/>
      <c r="JF20"/>
      <c r="JG20" s="134"/>
      <c r="JH20" s="55"/>
      <c r="JI20" s="55"/>
      <c r="JJ20" s="55"/>
    </row>
    <row r="21" spans="2:270" s="63" customFormat="1" ht="35.25" customHeight="1" x14ac:dyDescent="0.4">
      <c r="C21" s="74" t="s">
        <v>121</v>
      </c>
      <c r="D21" s="122"/>
      <c r="F21" s="74" t="s">
        <v>122</v>
      </c>
      <c r="I21" s="74" t="s">
        <v>121</v>
      </c>
      <c r="J21" s="122"/>
      <c r="L21" s="74" t="s">
        <v>122</v>
      </c>
      <c r="O21" s="74" t="s">
        <v>121</v>
      </c>
      <c r="P21" s="122"/>
      <c r="R21" s="74" t="s">
        <v>122</v>
      </c>
      <c r="S21" s="72"/>
      <c r="U21" s="74" t="s">
        <v>121</v>
      </c>
      <c r="V21" s="122"/>
      <c r="X21" s="74" t="s">
        <v>122</v>
      </c>
      <c r="Y21" s="72"/>
      <c r="AA21" s="74" t="s">
        <v>121</v>
      </c>
      <c r="AB21" s="122"/>
      <c r="AD21" s="74" t="s">
        <v>122</v>
      </c>
      <c r="AE21" s="72"/>
      <c r="AG21" s="74" t="s">
        <v>121</v>
      </c>
      <c r="AH21" s="122"/>
      <c r="AJ21" s="74" t="s">
        <v>122</v>
      </c>
      <c r="AK21"/>
      <c r="AM21" s="63" t="s">
        <v>123</v>
      </c>
      <c r="AN21" s="122"/>
      <c r="AP21" s="74" t="s">
        <v>122</v>
      </c>
      <c r="AQ21" s="74"/>
      <c r="AS21" s="74" t="s">
        <v>121</v>
      </c>
      <c r="AT21" s="122"/>
      <c r="AV21" s="74" t="s">
        <v>122</v>
      </c>
      <c r="AW21" s="67"/>
      <c r="AY21" s="74" t="s">
        <v>121</v>
      </c>
      <c r="AZ21" s="122"/>
      <c r="BB21" s="74" t="s">
        <v>122</v>
      </c>
      <c r="BC21" s="67"/>
      <c r="BE21" s="74" t="s">
        <v>121</v>
      </c>
      <c r="BF21" s="122"/>
      <c r="BH21" s="74" t="s">
        <v>122</v>
      </c>
      <c r="BI21" s="74"/>
      <c r="BK21" s="74" t="s">
        <v>121</v>
      </c>
      <c r="BL21" s="122"/>
      <c r="BN21" s="74" t="s">
        <v>122</v>
      </c>
      <c r="BO21" s="122"/>
      <c r="BQ21" s="74" t="s">
        <v>121</v>
      </c>
      <c r="BR21" s="122"/>
      <c r="BT21" s="74" t="s">
        <v>122</v>
      </c>
      <c r="BW21" s="74" t="s">
        <v>121</v>
      </c>
      <c r="BX21" s="122"/>
      <c r="BZ21" s="74" t="s">
        <v>122</v>
      </c>
      <c r="CA21" s="72"/>
      <c r="CB21" s="74"/>
      <c r="CC21" s="74" t="s">
        <v>121</v>
      </c>
      <c r="CE21" s="74"/>
      <c r="CF21" s="74" t="s">
        <v>122</v>
      </c>
      <c r="CG21"/>
      <c r="CH21" s="57"/>
      <c r="CI21" s="74" t="s">
        <v>121</v>
      </c>
      <c r="CJ21" s="122"/>
      <c r="CL21" s="74" t="s">
        <v>122</v>
      </c>
      <c r="CM21" s="157"/>
      <c r="CO21" s="74" t="s">
        <v>124</v>
      </c>
      <c r="CP21" s="122"/>
      <c r="CR21" s="74" t="s">
        <v>125</v>
      </c>
      <c r="CS21" s="64"/>
      <c r="CU21" s="74" t="s">
        <v>124</v>
      </c>
      <c r="CV21" s="122"/>
      <c r="CX21" s="74" t="s">
        <v>125</v>
      </c>
      <c r="CY21" s="55"/>
      <c r="DA21" s="74" t="s">
        <v>124</v>
      </c>
      <c r="DB21" s="122"/>
      <c r="DD21" s="74" t="s">
        <v>125</v>
      </c>
      <c r="DE21" s="102"/>
      <c r="DG21" s="74" t="s">
        <v>124</v>
      </c>
      <c r="DH21" s="122"/>
      <c r="DJ21" s="74" t="s">
        <v>125</v>
      </c>
      <c r="DK21" s="72"/>
      <c r="DM21" s="74" t="s">
        <v>124</v>
      </c>
      <c r="DN21" s="122"/>
      <c r="DP21" s="74" t="s">
        <v>125</v>
      </c>
      <c r="DQ21" s="72"/>
      <c r="DS21" s="74" t="s">
        <v>124</v>
      </c>
      <c r="DT21" s="122"/>
      <c r="DV21" s="74" t="s">
        <v>125</v>
      </c>
      <c r="DW21" s="102"/>
      <c r="DY21" s="74" t="s">
        <v>124</v>
      </c>
      <c r="EB21" s="74" t="s">
        <v>125</v>
      </c>
      <c r="EC21" s="72"/>
      <c r="EE21" s="74" t="s">
        <v>124</v>
      </c>
      <c r="EH21" s="74" t="s">
        <v>125</v>
      </c>
      <c r="EI21" s="72"/>
      <c r="EK21" s="74" t="s">
        <v>124</v>
      </c>
      <c r="EN21" s="74" t="s">
        <v>125</v>
      </c>
      <c r="EO21" s="74"/>
      <c r="EQ21" s="74" t="s">
        <v>124</v>
      </c>
      <c r="ET21" s="74" t="s">
        <v>125</v>
      </c>
      <c r="EU21" s="143"/>
      <c r="EV21" s="57"/>
      <c r="EW21" s="74" t="s">
        <v>124</v>
      </c>
      <c r="EX21" s="122"/>
      <c r="EZ21" s="74" t="s">
        <v>125</v>
      </c>
      <c r="FA21" s="143"/>
      <c r="FB21" s="57"/>
      <c r="FC21" s="74" t="s">
        <v>124</v>
      </c>
      <c r="FD21" s="122"/>
      <c r="FF21" s="74" t="s">
        <v>125</v>
      </c>
      <c r="FG21" s="74"/>
      <c r="FI21" s="74" t="s">
        <v>124</v>
      </c>
      <c r="FL21" s="74" t="s">
        <v>125</v>
      </c>
      <c r="FM21" s="74"/>
      <c r="FO21" s="74" t="s">
        <v>124</v>
      </c>
      <c r="FR21" s="74" t="s">
        <v>125</v>
      </c>
      <c r="FS21" s="72"/>
      <c r="FU21" s="74" t="s">
        <v>124</v>
      </c>
      <c r="FX21" s="74" t="s">
        <v>125</v>
      </c>
      <c r="FY21" s="72"/>
      <c r="FZ21"/>
      <c r="GA21" s="74" t="s">
        <v>124</v>
      </c>
      <c r="GB21" s="55"/>
      <c r="GC21" s="55"/>
      <c r="GD21" s="74" t="s">
        <v>125</v>
      </c>
      <c r="GE21" s="72"/>
      <c r="GG21" s="74" t="s">
        <v>124</v>
      </c>
      <c r="GJ21" s="74" t="s">
        <v>125</v>
      </c>
      <c r="GK21" s="102"/>
      <c r="GL21"/>
      <c r="GM21" s="74" t="s">
        <v>124</v>
      </c>
      <c r="GN21" s="55"/>
      <c r="GO21" s="55"/>
      <c r="GP21" s="74" t="s">
        <v>125</v>
      </c>
      <c r="GQ21" s="74"/>
      <c r="GR21"/>
      <c r="GS21" s="74" t="s">
        <v>124</v>
      </c>
      <c r="GT21" s="55"/>
      <c r="GU21" s="55"/>
      <c r="GV21" s="74" t="s">
        <v>125</v>
      </c>
      <c r="GW21" s="74"/>
      <c r="GX21"/>
      <c r="GY21" s="74" t="s">
        <v>124</v>
      </c>
      <c r="GZ21" s="55"/>
      <c r="HA21" s="55"/>
      <c r="HB21" s="74" t="s">
        <v>125</v>
      </c>
      <c r="HC21" s="158"/>
      <c r="HD21"/>
      <c r="HE21" s="74" t="s">
        <v>124</v>
      </c>
      <c r="HF21" s="55"/>
      <c r="HG21" s="55"/>
      <c r="HH21" s="74" t="s">
        <v>125</v>
      </c>
      <c r="HI21" s="158"/>
      <c r="HJ21" s="74"/>
      <c r="HK21" s="74" t="s">
        <v>124</v>
      </c>
      <c r="HL21" s="74"/>
      <c r="HM21" s="74"/>
      <c r="HN21" s="74" t="s">
        <v>125</v>
      </c>
      <c r="HO21" s="158"/>
      <c r="HQ21" s="74" t="s">
        <v>121</v>
      </c>
      <c r="HR21" s="122"/>
      <c r="HT21" s="74" t="s">
        <v>122</v>
      </c>
      <c r="HU21" s="158"/>
      <c r="HW21" s="74" t="s">
        <v>121</v>
      </c>
      <c r="HX21" s="122"/>
      <c r="HZ21" s="74" t="s">
        <v>122</v>
      </c>
      <c r="IC21" s="74" t="s">
        <v>121</v>
      </c>
      <c r="ID21" s="122"/>
      <c r="IF21" s="74" t="s">
        <v>122</v>
      </c>
      <c r="IG21" s="55"/>
      <c r="II21" s="74" t="s">
        <v>121</v>
      </c>
      <c r="IJ21" s="122"/>
      <c r="IL21" s="74" t="s">
        <v>122</v>
      </c>
      <c r="IM21" s="55"/>
      <c r="IO21" s="74" t="s">
        <v>121</v>
      </c>
      <c r="IP21" s="122"/>
      <c r="IR21" s="74" t="s">
        <v>122</v>
      </c>
      <c r="IU21" s="74" t="s">
        <v>121</v>
      </c>
      <c r="IV21" s="122"/>
      <c r="IX21" s="74" t="s">
        <v>122</v>
      </c>
      <c r="IY21" s="55"/>
      <c r="JA21" s="74" t="s">
        <v>121</v>
      </c>
      <c r="JB21" s="122"/>
      <c r="JD21" s="74" t="s">
        <v>122</v>
      </c>
      <c r="JE21" s="64"/>
      <c r="JF21" s="163"/>
      <c r="JG21" s="74" t="s">
        <v>121</v>
      </c>
      <c r="JH21" s="55"/>
      <c r="JI21" s="55"/>
      <c r="JJ21" s="74" t="s">
        <v>122</v>
      </c>
    </row>
    <row r="22" spans="2:270" s="63" customFormat="1" ht="33.75" customHeight="1" x14ac:dyDescent="0.4">
      <c r="B22" s="57"/>
      <c r="C22" s="74" t="s">
        <v>124</v>
      </c>
      <c r="D22" s="122"/>
      <c r="F22" s="74" t="s">
        <v>125</v>
      </c>
      <c r="H22" s="57"/>
      <c r="I22" s="74" t="s">
        <v>124</v>
      </c>
      <c r="J22" s="122"/>
      <c r="L22" s="74" t="s">
        <v>125</v>
      </c>
      <c r="O22" s="74" t="s">
        <v>124</v>
      </c>
      <c r="R22" s="74" t="s">
        <v>125</v>
      </c>
      <c r="S22" s="72"/>
      <c r="U22" s="74" t="s">
        <v>124</v>
      </c>
      <c r="X22" s="74" t="s">
        <v>125</v>
      </c>
      <c r="Y22" s="72"/>
      <c r="AA22" s="74" t="s">
        <v>124</v>
      </c>
      <c r="AD22" s="74" t="s">
        <v>125</v>
      </c>
      <c r="AE22" s="72"/>
      <c r="AG22" s="74" t="s">
        <v>124</v>
      </c>
      <c r="AJ22" s="74" t="s">
        <v>125</v>
      </c>
      <c r="AK22"/>
      <c r="AM22" s="63" t="s">
        <v>126</v>
      </c>
      <c r="AP22" s="74" t="s">
        <v>125</v>
      </c>
      <c r="AQ22" s="74"/>
      <c r="AS22" s="74" t="s">
        <v>124</v>
      </c>
      <c r="AV22" s="74" t="s">
        <v>125</v>
      </c>
      <c r="AW22" s="67"/>
      <c r="AY22" s="74" t="s">
        <v>124</v>
      </c>
      <c r="BB22" s="74" t="s">
        <v>125</v>
      </c>
      <c r="BC22" s="67"/>
      <c r="BE22" s="74" t="s">
        <v>124</v>
      </c>
      <c r="BH22" s="74" t="s">
        <v>125</v>
      </c>
      <c r="BI22" s="74"/>
      <c r="BK22" s="74" t="s">
        <v>124</v>
      </c>
      <c r="BN22" s="74" t="s">
        <v>125</v>
      </c>
      <c r="BO22" s="122"/>
      <c r="BQ22" s="74" t="s">
        <v>124</v>
      </c>
      <c r="BT22" s="74" t="s">
        <v>125</v>
      </c>
      <c r="BW22" s="74" t="s">
        <v>124</v>
      </c>
      <c r="BZ22" s="74" t="s">
        <v>125</v>
      </c>
      <c r="CA22" s="72"/>
      <c r="CB22" s="74"/>
      <c r="CC22" s="74" t="s">
        <v>124</v>
      </c>
      <c r="CE22" s="74"/>
      <c r="CF22" s="74" t="s">
        <v>125</v>
      </c>
      <c r="CG22" s="72"/>
      <c r="CH22" s="64"/>
      <c r="CI22" s="74" t="s">
        <v>124</v>
      </c>
      <c r="CL22" s="74" t="s">
        <v>125</v>
      </c>
      <c r="CM22" s="72"/>
      <c r="CP22" s="122"/>
      <c r="CS22" s="64"/>
      <c r="CU22"/>
      <c r="CV22"/>
      <c r="CX22"/>
      <c r="CY22" s="55"/>
      <c r="DB22" s="122"/>
      <c r="DE22" s="72"/>
      <c r="DF22" s="72"/>
      <c r="DH22" s="72"/>
      <c r="DI22" s="164"/>
      <c r="DK22" s="149"/>
      <c r="DM22"/>
      <c r="DN22"/>
      <c r="DP22"/>
      <c r="DQ22" s="149"/>
      <c r="DR22" s="57"/>
      <c r="DS22" s="160"/>
      <c r="DT22" s="122"/>
      <c r="DU22" s="64"/>
      <c r="DV22" s="72"/>
      <c r="DW22" s="72"/>
      <c r="DY22"/>
      <c r="DZ22"/>
      <c r="EA22"/>
      <c r="EC22" s="149"/>
      <c r="EF22" s="122"/>
      <c r="EJ22" s="57"/>
      <c r="EK22" s="160"/>
      <c r="EL22" s="122"/>
      <c r="EM22" s="64"/>
      <c r="EN22" s="72"/>
      <c r="EO22" s="72"/>
      <c r="EP22" s="72"/>
      <c r="EQ22" s="72"/>
      <c r="ER22" s="72"/>
      <c r="ES22" s="72"/>
      <c r="ET22" s="72"/>
      <c r="EU22" s="61"/>
      <c r="FA22" s="61"/>
      <c r="FS22" s="149"/>
      <c r="FY22" s="149"/>
      <c r="GE22" s="149"/>
      <c r="GF22"/>
      <c r="GG22" s="74"/>
      <c r="GH22" s="55"/>
      <c r="GI22" s="55"/>
      <c r="GJ22" s="74"/>
      <c r="GK22" s="72"/>
      <c r="HC22" s="72"/>
      <c r="HI22" s="165"/>
      <c r="HO22" s="165"/>
      <c r="HQ22" s="74" t="s">
        <v>124</v>
      </c>
      <c r="HT22" s="74" t="s">
        <v>125</v>
      </c>
      <c r="HU22" s="165"/>
      <c r="HW22" s="74" t="s">
        <v>124</v>
      </c>
      <c r="HZ22" s="74" t="s">
        <v>125</v>
      </c>
      <c r="IC22" s="74" t="s">
        <v>124</v>
      </c>
      <c r="IF22" s="74" t="s">
        <v>125</v>
      </c>
      <c r="IG22" s="55"/>
      <c r="II22" s="74" t="s">
        <v>124</v>
      </c>
      <c r="IL22" s="74" t="s">
        <v>125</v>
      </c>
      <c r="IM22" s="55"/>
      <c r="IO22" s="74" t="s">
        <v>124</v>
      </c>
      <c r="IR22" s="74" t="s">
        <v>125</v>
      </c>
      <c r="IU22" s="74" t="s">
        <v>124</v>
      </c>
      <c r="IX22" s="74" t="s">
        <v>125</v>
      </c>
      <c r="IY22" s="55"/>
      <c r="JA22" s="74" t="s">
        <v>124</v>
      </c>
      <c r="JD22" s="74" t="s">
        <v>125</v>
      </c>
      <c r="JF22"/>
      <c r="JG22" s="74" t="s">
        <v>124</v>
      </c>
      <c r="JH22" s="55"/>
      <c r="JI22" s="55"/>
      <c r="JJ22" s="74" t="s">
        <v>125</v>
      </c>
    </row>
    <row r="23" spans="2:270" s="63" customFormat="1" ht="33" customHeight="1" x14ac:dyDescent="0.4">
      <c r="J23" s="122"/>
      <c r="K23" s="166"/>
      <c r="L23" s="102"/>
      <c r="M23" s="102"/>
      <c r="N23" s="102"/>
      <c r="O23" s="102"/>
      <c r="P23" s="102"/>
      <c r="Q23" s="102"/>
      <c r="R23" s="102"/>
      <c r="S23" s="72"/>
      <c r="T23" s="102"/>
      <c r="U23" s="102"/>
      <c r="V23" s="102"/>
      <c r="W23" s="102"/>
      <c r="X23" s="102"/>
      <c r="Y23" s="167"/>
      <c r="Z23" s="72"/>
      <c r="AA23" s="72"/>
      <c r="AB23" s="72"/>
      <c r="AC23" s="164"/>
      <c r="AD23" s="58"/>
      <c r="AE23" s="167"/>
      <c r="AF23" s="57"/>
      <c r="AH23" s="122"/>
      <c r="AI23" s="64"/>
      <c r="AJ23" s="168"/>
      <c r="AK23"/>
      <c r="AP23" s="74"/>
      <c r="AQ23" s="74"/>
      <c r="AR23" s="74"/>
      <c r="AS23" s="74"/>
      <c r="AT23" s="74"/>
      <c r="AU23" s="74"/>
      <c r="AV23" s="74"/>
      <c r="AW23" s="55"/>
      <c r="AX23" s="55"/>
      <c r="AY23" s="55"/>
      <c r="AZ23" s="169"/>
      <c r="BA23" s="55"/>
      <c r="BB23" s="55"/>
      <c r="BC23" s="55"/>
      <c r="BD23" s="55"/>
      <c r="BE23" s="55"/>
      <c r="BF23" s="164"/>
      <c r="BG23" s="58"/>
      <c r="BH23" s="59"/>
      <c r="BI23" s="59"/>
      <c r="BJ23" s="60"/>
      <c r="BK23" s="61"/>
      <c r="BL23" s="61"/>
      <c r="BM23" s="61"/>
      <c r="BN23" s="61"/>
      <c r="BO23" s="72"/>
      <c r="BU23" s="64"/>
      <c r="CD23" s="122"/>
      <c r="CH23" s="72"/>
      <c r="CJ23" s="72"/>
      <c r="CK23" s="164"/>
      <c r="CM23" s="72"/>
      <c r="CP23" s="122"/>
      <c r="CR23" s="72"/>
      <c r="CS23" s="64"/>
      <c r="CT23" s="55"/>
      <c r="CU23" s="55"/>
      <c r="CV23" s="55"/>
      <c r="CW23" s="55"/>
      <c r="CX23" s="55"/>
      <c r="CY23" s="55"/>
      <c r="DB23" s="122"/>
      <c r="DD23" s="72"/>
      <c r="DH23" s="122"/>
      <c r="DK23" s="72"/>
      <c r="DL23" s="55"/>
      <c r="DM23" s="55"/>
      <c r="DN23" s="55"/>
      <c r="DO23" s="55"/>
      <c r="DP23" s="55"/>
      <c r="DQ23" s="72"/>
      <c r="DT23" s="122"/>
      <c r="DY23"/>
      <c r="DZ23"/>
      <c r="EA23"/>
      <c r="EC23" s="72"/>
      <c r="EL23" s="122"/>
      <c r="EU23" s="61"/>
      <c r="EX23" s="122"/>
      <c r="EZ23" s="72"/>
      <c r="FA23" s="61"/>
      <c r="FC23"/>
      <c r="FD23" s="122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 s="72"/>
      <c r="FV23" s="122"/>
      <c r="FX23" s="72"/>
      <c r="FY23" s="72"/>
      <c r="FZ23"/>
      <c r="GB23" s="55"/>
      <c r="GC23" s="55"/>
      <c r="GE23" s="72"/>
      <c r="GF23"/>
      <c r="GH23" s="55"/>
      <c r="GI23" s="55"/>
      <c r="GL23"/>
      <c r="GN23" s="55"/>
      <c r="GO23" s="55"/>
      <c r="HF23" s="122"/>
      <c r="HH23" s="72"/>
      <c r="HI23" s="165"/>
      <c r="HL23" s="122"/>
      <c r="HN23" s="72"/>
      <c r="HO23" s="165"/>
      <c r="HT23" s="168"/>
      <c r="HU23" s="165"/>
      <c r="HZ23" s="168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U23"/>
      <c r="IV23" s="122"/>
      <c r="IX23"/>
      <c r="IY23" s="55"/>
      <c r="JA23"/>
    </row>
    <row r="24" spans="2:270" s="63" customFormat="1" ht="33" customHeight="1" x14ac:dyDescent="0.4">
      <c r="J24" s="122"/>
      <c r="K24" s="166"/>
      <c r="L24" s="102"/>
      <c r="M24" s="102"/>
      <c r="N24" s="102"/>
      <c r="O24" s="102"/>
      <c r="P24" s="102"/>
      <c r="Q24" s="102"/>
      <c r="R24" s="102"/>
      <c r="S24" s="72"/>
      <c r="Y24" s="167"/>
      <c r="Z24" s="72"/>
      <c r="AA24" s="72"/>
      <c r="AB24" s="72"/>
      <c r="AC24" s="164"/>
      <c r="AD24" s="58"/>
      <c r="AE24" s="167"/>
      <c r="AF24" s="57"/>
      <c r="AH24" s="122"/>
      <c r="AI24" s="64"/>
      <c r="AJ24" s="168"/>
      <c r="AK24"/>
      <c r="AL24" s="66"/>
      <c r="AM24" s="67"/>
      <c r="AN24" s="67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169"/>
      <c r="BA24" s="55"/>
      <c r="BB24" s="55"/>
      <c r="BC24" s="55"/>
      <c r="BD24" s="55"/>
      <c r="BE24" s="55"/>
      <c r="BF24" s="164"/>
      <c r="BG24" s="58"/>
      <c r="BH24" s="59"/>
      <c r="BI24" s="59"/>
      <c r="BJ24" s="60"/>
      <c r="BK24" s="61"/>
      <c r="BL24" s="61"/>
      <c r="BM24" s="61"/>
      <c r="BN24" s="61"/>
      <c r="BO24" s="72"/>
      <c r="BU24" s="64"/>
      <c r="BX24" s="122"/>
      <c r="CD24" s="122"/>
      <c r="CH24" s="72"/>
      <c r="CJ24" s="72"/>
      <c r="CK24" s="164"/>
      <c r="CM24" s="72"/>
      <c r="CP24" s="122"/>
      <c r="CR24" s="72"/>
      <c r="CS24" s="64"/>
      <c r="CT24" s="55"/>
      <c r="CU24" s="55"/>
      <c r="CV24" s="55"/>
      <c r="CW24" s="55"/>
      <c r="CX24" s="55"/>
      <c r="CY24" s="55"/>
      <c r="DB24" s="122"/>
      <c r="DD24" s="72"/>
      <c r="DH24" s="122"/>
      <c r="DK24" s="72"/>
      <c r="DL24" s="55"/>
      <c r="DM24" s="55"/>
      <c r="DN24" s="55"/>
      <c r="DO24" s="55"/>
      <c r="DP24" s="55"/>
      <c r="DQ24" s="72"/>
      <c r="DT24" s="122"/>
      <c r="DY24"/>
      <c r="DZ24"/>
      <c r="EA24"/>
      <c r="EC24" s="72"/>
      <c r="EL24" s="122"/>
      <c r="EU24" s="61"/>
      <c r="EX24" s="122"/>
      <c r="EZ24" s="72"/>
      <c r="FA24" s="61"/>
      <c r="FC24"/>
      <c r="FD24" s="122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 s="72"/>
      <c r="FV24" s="122"/>
      <c r="FX24" s="72"/>
      <c r="FY24" s="72"/>
      <c r="FZ24"/>
      <c r="GB24" s="55"/>
      <c r="GC24" s="55"/>
      <c r="GE24" s="72"/>
      <c r="GH24" s="122"/>
      <c r="GN24" s="12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F24" s="122"/>
      <c r="HH24" s="72"/>
      <c r="HI24" s="165"/>
      <c r="HL24" s="122"/>
      <c r="HO24" s="165"/>
      <c r="HT24" s="168"/>
      <c r="HU24" s="165"/>
      <c r="HZ24" s="168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U24"/>
      <c r="IV24" s="122"/>
      <c r="IX24"/>
      <c r="IY24" s="55"/>
      <c r="JA24"/>
    </row>
    <row r="25" spans="2:270" s="63" customFormat="1" ht="30.75" customHeight="1" x14ac:dyDescent="0.4">
      <c r="I25" s="170"/>
      <c r="K25" s="166"/>
      <c r="L25" s="102"/>
      <c r="M25" s="102"/>
      <c r="N25" s="102"/>
      <c r="O25" s="102"/>
      <c r="P25" s="102"/>
      <c r="Q25" s="102"/>
      <c r="R25" s="102"/>
      <c r="S25" s="72"/>
      <c r="T25" s="57"/>
      <c r="U25" s="160"/>
      <c r="V25" s="111"/>
      <c r="X25" s="72"/>
      <c r="Y25" s="167"/>
      <c r="Z25" s="72"/>
      <c r="AA25" s="72"/>
      <c r="AB25" s="72"/>
      <c r="AC25" s="64"/>
      <c r="AD25" s="58"/>
      <c r="AE25" s="167"/>
      <c r="AH25" s="124"/>
      <c r="AI25" s="64"/>
      <c r="AJ25" s="72"/>
      <c r="AK25"/>
      <c r="AL25" s="66"/>
      <c r="AM25" s="67"/>
      <c r="AN25" s="67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169"/>
      <c r="BB25" s="55"/>
      <c r="BC25" s="55"/>
      <c r="BD25" s="55"/>
      <c r="BE25" s="64"/>
      <c r="BF25" s="64"/>
      <c r="BG25" s="58"/>
      <c r="BH25" s="65"/>
      <c r="BI25" s="65"/>
      <c r="BJ25" s="55"/>
      <c r="BK25" s="55"/>
      <c r="BL25" s="55"/>
      <c r="BM25" s="55"/>
      <c r="BN25" s="55"/>
      <c r="BO25" s="72"/>
      <c r="BU25" s="64"/>
      <c r="BX25" s="122"/>
      <c r="CD25" s="122"/>
      <c r="CJ25" s="122"/>
      <c r="CM25" s="72"/>
      <c r="CN25" s="57"/>
      <c r="CO25" s="171"/>
      <c r="CP25" s="122"/>
      <c r="CR25" s="72"/>
      <c r="CS25" s="64"/>
      <c r="CT25" s="55"/>
      <c r="CU25" s="55"/>
      <c r="CV25" s="55"/>
      <c r="CW25" s="55"/>
      <c r="CX25" s="55"/>
      <c r="CY25" s="55"/>
      <c r="CZ25" s="57"/>
      <c r="DA25" s="171"/>
      <c r="DB25" s="122"/>
      <c r="DD25" s="72"/>
      <c r="DF25" s="64"/>
      <c r="DG25" s="64"/>
      <c r="DH25" s="64"/>
      <c r="DI25" s="64"/>
      <c r="DJ25" s="64"/>
      <c r="DK25" s="72"/>
      <c r="DL25" s="55"/>
      <c r="DM25" s="55"/>
      <c r="DN25" s="55"/>
      <c r="DO25" s="55"/>
      <c r="DP25" s="55"/>
      <c r="DQ25" s="72"/>
      <c r="DX25" s="55"/>
      <c r="DY25" s="55"/>
      <c r="DZ25" s="55"/>
      <c r="EA25" s="55"/>
      <c r="EB25" s="55"/>
      <c r="EC25" s="72"/>
      <c r="EU25" s="61"/>
      <c r="EX25" s="122"/>
      <c r="FA25" s="61"/>
      <c r="FD25" s="122"/>
      <c r="FS25" s="72"/>
      <c r="FV25" s="122"/>
      <c r="FY25" s="72"/>
      <c r="FZ25"/>
      <c r="GB25" s="55"/>
      <c r="GC25" s="55"/>
      <c r="GD25" s="168"/>
      <c r="GE25" s="72"/>
      <c r="GJ25" s="168"/>
      <c r="GN25" s="122"/>
      <c r="HF25" s="122"/>
      <c r="HI25" s="165"/>
      <c r="HN25" s="168"/>
      <c r="HO25" s="165"/>
      <c r="HU25" s="16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U25"/>
      <c r="IX25"/>
      <c r="IY25" s="55"/>
    </row>
    <row r="26" spans="2:270" s="72" customFormat="1" ht="24.9" customHeight="1" x14ac:dyDescent="0.4">
      <c r="H26" s="63"/>
      <c r="I26" s="170"/>
      <c r="J26" s="55"/>
      <c r="K26" s="166"/>
      <c r="L26" s="102"/>
      <c r="M26" s="102"/>
      <c r="N26" s="102"/>
      <c r="O26" s="102"/>
      <c r="P26" s="102"/>
      <c r="Q26" s="102"/>
      <c r="R26" s="102"/>
      <c r="T26" s="63"/>
      <c r="U26" s="63"/>
      <c r="V26" s="111"/>
      <c r="W26" s="63"/>
      <c r="Y26" s="167"/>
      <c r="AE26" s="167"/>
      <c r="AF26" s="63"/>
      <c r="AG26" s="63"/>
      <c r="AH26" s="124"/>
      <c r="AI26" s="154"/>
      <c r="AJ26" s="149"/>
      <c r="AK26" s="149"/>
      <c r="AL26" s="172"/>
      <c r="AM26" s="173"/>
      <c r="AN26" s="174"/>
      <c r="AO26" s="175"/>
      <c r="AP26" s="166"/>
      <c r="AQ26" s="166"/>
      <c r="AR26" s="166"/>
      <c r="AS26" s="166"/>
      <c r="AT26" s="166"/>
      <c r="AU26" s="166"/>
      <c r="AV26" s="166"/>
      <c r="AW26" s="102"/>
      <c r="AX26" s="102"/>
      <c r="AY26" s="102"/>
      <c r="AZ26" s="102"/>
      <c r="BA26" s="102"/>
      <c r="BB26" s="102"/>
      <c r="BC26" s="102"/>
      <c r="BD26" s="102"/>
      <c r="BE26" s="63"/>
      <c r="BF26" s="66"/>
      <c r="BG26" s="67"/>
      <c r="BH26" s="67"/>
      <c r="BI26" s="67"/>
      <c r="BJ26" s="68"/>
      <c r="BK26" s="61"/>
      <c r="BL26" s="61"/>
      <c r="BM26" s="61"/>
      <c r="BN26" s="61"/>
      <c r="BP26" s="63"/>
      <c r="BQ26" s="63"/>
      <c r="BR26" s="64"/>
      <c r="BS26" s="64"/>
      <c r="BT26" s="64"/>
      <c r="BU26" s="64"/>
      <c r="BV26" s="64"/>
      <c r="BW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3"/>
      <c r="CO26" s="63"/>
      <c r="CP26" s="122"/>
      <c r="CQ26" s="63"/>
      <c r="CS26" s="64"/>
      <c r="CT26" s="55"/>
      <c r="CU26" s="55"/>
      <c r="CV26" s="55"/>
      <c r="CW26" s="55"/>
      <c r="CX26" s="55"/>
      <c r="CY26" s="55"/>
      <c r="CZ26" s="63"/>
      <c r="DA26" s="63"/>
      <c r="DB26" s="122"/>
      <c r="DC26" s="63"/>
      <c r="DE26" s="108"/>
      <c r="DF26" s="64"/>
      <c r="DG26" s="64"/>
      <c r="DH26" s="64"/>
      <c r="DI26" s="64"/>
      <c r="DJ26" s="64"/>
      <c r="DL26" s="55"/>
      <c r="DM26" s="55"/>
      <c r="DN26" s="55"/>
      <c r="DO26" s="55"/>
      <c r="DP26" s="55"/>
      <c r="DR26" s="102"/>
      <c r="DS26" s="102"/>
      <c r="DT26" s="102"/>
      <c r="DU26" s="102"/>
      <c r="DV26" s="102"/>
      <c r="DW26" s="102"/>
      <c r="DX26" s="63"/>
      <c r="DY26" s="63"/>
      <c r="DZ26" s="122"/>
      <c r="EA26" s="63"/>
      <c r="EB26" s="63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/>
      <c r="EV26" s="63"/>
      <c r="EW26" s="63"/>
      <c r="EX26" s="122"/>
      <c r="EY26" s="63"/>
      <c r="EZ26" s="63"/>
      <c r="FA26"/>
      <c r="FB26" s="57"/>
      <c r="FC26" s="63"/>
      <c r="FD26" s="122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T26" s="63"/>
      <c r="FU26" s="63"/>
      <c r="FV26" s="122"/>
      <c r="FW26" s="63"/>
      <c r="FX26" s="63"/>
      <c r="FZ26"/>
      <c r="GA26" s="63"/>
      <c r="GB26" s="55"/>
      <c r="GC26" s="55"/>
      <c r="GD26" s="55"/>
      <c r="GL26" s="63"/>
      <c r="GM26" s="63"/>
      <c r="GN26" s="122"/>
      <c r="GO26" s="63"/>
      <c r="GP26" s="168"/>
      <c r="GQ26" s="168"/>
      <c r="GR26" s="168"/>
      <c r="GS26" s="168"/>
      <c r="GT26" s="168"/>
      <c r="GU26" s="168"/>
      <c r="GV26" s="168"/>
      <c r="GW26" s="168"/>
      <c r="GX26" s="168"/>
      <c r="GY26" s="168"/>
      <c r="GZ26" s="168"/>
      <c r="HA26" s="168"/>
      <c r="HB26" s="168"/>
      <c r="HD26" s="63"/>
      <c r="HE26" s="63"/>
      <c r="HF26" s="122"/>
      <c r="HG26" s="63"/>
      <c r="HH26" s="168"/>
      <c r="HI26" s="165"/>
      <c r="HO26" s="165"/>
      <c r="HP26" s="165"/>
      <c r="HQ26" s="165"/>
      <c r="HR26" s="165"/>
      <c r="HS26" s="165"/>
      <c r="HT26" s="165"/>
      <c r="HU26" s="165"/>
      <c r="HV26" s="165"/>
      <c r="HW26" s="165"/>
      <c r="HX26" s="165"/>
      <c r="HY26" s="165"/>
      <c r="HZ26" s="16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55"/>
      <c r="IX26" s="55"/>
      <c r="IY26" s="55"/>
      <c r="IZ26" s="55"/>
      <c r="JA26" s="55"/>
      <c r="JB26" s="55"/>
      <c r="JC26" s="55"/>
      <c r="JD26" s="55"/>
      <c r="JE26" s="55"/>
    </row>
    <row r="27" spans="2:270" s="72" customFormat="1" ht="24.9" customHeight="1" x14ac:dyDescent="0.4">
      <c r="H27" s="63"/>
      <c r="I27" s="170"/>
      <c r="J27" s="55"/>
      <c r="K27" s="166"/>
      <c r="L27" s="102"/>
      <c r="M27" s="102"/>
      <c r="N27" s="102"/>
      <c r="O27" s="102"/>
      <c r="P27" s="102"/>
      <c r="Q27" s="102"/>
      <c r="R27" s="102"/>
      <c r="T27" s="63"/>
      <c r="U27" s="63"/>
      <c r="V27" s="122"/>
      <c r="W27" s="154"/>
      <c r="X27" s="63"/>
      <c r="Y27" s="167"/>
      <c r="Z27" s="63"/>
      <c r="AA27" s="63"/>
      <c r="AB27" s="63"/>
      <c r="AC27" s="63"/>
      <c r="AD27" s="63"/>
      <c r="AE27" s="167"/>
      <c r="AF27" s="63"/>
      <c r="AG27" s="63"/>
      <c r="AH27" s="124"/>
      <c r="AI27" s="154"/>
      <c r="AJ27" s="149"/>
      <c r="AK27" s="149"/>
      <c r="AL27" s="176"/>
      <c r="AM27" s="57"/>
      <c r="AN27" s="160"/>
      <c r="AO27" s="122"/>
      <c r="AP27" s="64"/>
      <c r="AQ27" s="64"/>
      <c r="AR27" s="64"/>
      <c r="AS27" s="64"/>
      <c r="AT27" s="64"/>
      <c r="AU27" s="64"/>
      <c r="AV27" s="64"/>
      <c r="BE27" s="63"/>
      <c r="BF27" s="66"/>
      <c r="BG27" s="67"/>
      <c r="BH27" s="67"/>
      <c r="BI27" s="67"/>
      <c r="BJ27" s="66"/>
      <c r="BK27" s="67"/>
      <c r="BL27" s="67"/>
      <c r="BM27" s="67"/>
      <c r="BN27" s="67"/>
      <c r="BO27" s="63"/>
      <c r="BP27" s="64"/>
      <c r="BQ27" s="64"/>
      <c r="BR27" s="64"/>
      <c r="BS27" s="64"/>
      <c r="BT27" s="64"/>
      <c r="BU27" s="67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/>
      <c r="CO27"/>
      <c r="CP27"/>
      <c r="CQ27"/>
      <c r="CR27"/>
      <c r="CS27"/>
      <c r="CT27" s="55"/>
      <c r="CU27" s="55"/>
      <c r="CV27" s="55"/>
      <c r="CW27" s="55"/>
      <c r="CX27" s="55"/>
      <c r="CY27" s="55"/>
      <c r="CZ27"/>
      <c r="DA27"/>
      <c r="DB27"/>
      <c r="DC27"/>
      <c r="DD27"/>
      <c r="DE27" s="102"/>
      <c r="DF27" s="102"/>
      <c r="DG27" s="102"/>
      <c r="DH27" s="102"/>
      <c r="DI27" s="102"/>
      <c r="DJ27" s="102"/>
      <c r="DL27" s="55"/>
      <c r="DM27" s="55"/>
      <c r="DN27" s="55"/>
      <c r="DO27" s="55"/>
      <c r="DP27" s="55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3"/>
      <c r="FC27" s="63"/>
      <c r="FD27" s="122"/>
      <c r="FE27" s="63"/>
      <c r="FZ27" s="55"/>
      <c r="GA27" s="61"/>
      <c r="GB27" s="61"/>
      <c r="GC27" s="61"/>
      <c r="GD27" s="61"/>
      <c r="HI27" s="165"/>
      <c r="HJ27" s="165"/>
      <c r="HK27" s="165"/>
      <c r="HL27" s="165"/>
      <c r="HM27" s="165"/>
      <c r="HN27" s="165"/>
      <c r="HO27" s="165"/>
      <c r="HP27" s="165"/>
      <c r="HQ27" s="165"/>
      <c r="HR27" s="165"/>
      <c r="HS27" s="165"/>
      <c r="HT27" s="165"/>
      <c r="HU27" s="165"/>
      <c r="HV27" s="165"/>
      <c r="HW27" s="165"/>
      <c r="HX27" s="165"/>
      <c r="HY27" s="165"/>
      <c r="HZ27" s="16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  <c r="JC27" s="55"/>
      <c r="JD27" s="55"/>
      <c r="JE27" s="55"/>
    </row>
    <row r="28" spans="2:270" s="63" customFormat="1" ht="24.9" customHeight="1" x14ac:dyDescent="0.4">
      <c r="I28" s="170"/>
      <c r="J28" s="175"/>
      <c r="K28" s="166"/>
      <c r="L28" s="102"/>
      <c r="M28" s="102"/>
      <c r="N28" s="102"/>
      <c r="O28" s="102"/>
      <c r="P28" s="102"/>
      <c r="Q28" s="102"/>
      <c r="R28" s="102"/>
      <c r="S28" s="72"/>
      <c r="V28" s="122"/>
      <c r="Y28" s="158"/>
      <c r="Z28" s="168"/>
      <c r="AA28" s="168"/>
      <c r="AB28" s="168"/>
      <c r="AC28" s="168"/>
      <c r="AD28" s="168"/>
      <c r="AE28" s="158"/>
      <c r="AH28" s="122"/>
      <c r="AJ28" s="72"/>
      <c r="AK28" s="72"/>
      <c r="AL28" s="57"/>
      <c r="AM28" s="59"/>
      <c r="AO28" s="122"/>
      <c r="BF28" s="66"/>
      <c r="BG28" s="67"/>
      <c r="BH28" s="67"/>
      <c r="BI28" s="67"/>
      <c r="BJ28" s="169"/>
      <c r="BK28" s="67"/>
      <c r="BL28" s="67"/>
      <c r="BM28" s="67"/>
      <c r="BN28" s="67"/>
      <c r="BP28" s="64"/>
      <c r="BQ28" s="64"/>
      <c r="BR28" s="64"/>
      <c r="BS28" s="64"/>
      <c r="BT28" s="64"/>
      <c r="BU28" s="67"/>
      <c r="BV28" s="64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77"/>
      <c r="CO28" s="82"/>
      <c r="CP28" s="82"/>
      <c r="CQ28" s="178"/>
      <c r="CR28" s="179"/>
      <c r="CS28" s="64"/>
      <c r="CT28" s="55"/>
      <c r="CU28" s="55"/>
      <c r="CV28" s="55"/>
      <c r="CW28" s="55"/>
      <c r="CX28" s="55"/>
      <c r="CY28" s="55"/>
      <c r="CZ28" s="177"/>
      <c r="DA28" s="82"/>
      <c r="DB28" s="82"/>
      <c r="DC28" s="178"/>
      <c r="DD28" s="179"/>
      <c r="DE28" s="102"/>
      <c r="DF28" s="102"/>
      <c r="DG28" s="102"/>
      <c r="DH28" s="102"/>
      <c r="DI28" s="102"/>
      <c r="DJ28" s="102"/>
      <c r="DK28" s="72"/>
      <c r="DN28" s="12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72"/>
      <c r="ED28" s="72"/>
      <c r="EE28" s="72"/>
      <c r="EF28" s="72"/>
      <c r="EG28" s="72"/>
      <c r="EH28" s="72"/>
      <c r="EI28" s="72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D28" s="122"/>
      <c r="FS28" s="72"/>
      <c r="FT28" s="72"/>
      <c r="FU28" s="72"/>
      <c r="FV28" s="72"/>
      <c r="FW28" s="72"/>
      <c r="FX28" s="72"/>
      <c r="FY28" s="72"/>
      <c r="FZ28"/>
      <c r="GA28" s="67"/>
      <c r="GB28" s="67"/>
      <c r="GC28" s="67"/>
      <c r="GD28" s="67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165"/>
      <c r="HJ28" s="165"/>
      <c r="HK28" s="165"/>
      <c r="HL28" s="165"/>
      <c r="HM28" s="165"/>
      <c r="HN28" s="165"/>
      <c r="HO28" s="165"/>
      <c r="HP28" s="165"/>
      <c r="HQ28" s="165"/>
      <c r="HR28" s="165"/>
      <c r="HS28" s="165"/>
      <c r="HT28" s="165"/>
      <c r="HU28" s="165"/>
      <c r="HV28" s="165"/>
      <c r="HW28" s="165"/>
      <c r="HX28" s="165"/>
      <c r="HY28" s="165"/>
      <c r="HZ28" s="16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  <c r="IW28" s="55"/>
      <c r="IX28" s="55"/>
      <c r="IY28" s="55"/>
      <c r="IZ28" s="55"/>
      <c r="JA28" s="55"/>
      <c r="JB28" s="55"/>
      <c r="JC28" s="55"/>
      <c r="JD28" s="55"/>
      <c r="JE28" s="55"/>
    </row>
    <row r="29" spans="2:270" s="63" customFormat="1" ht="24.9" customHeight="1" x14ac:dyDescent="0.4">
      <c r="H29" s="57"/>
      <c r="I29" s="160"/>
      <c r="J29" s="122"/>
      <c r="K29" s="64"/>
      <c r="L29" s="72"/>
      <c r="M29" s="72"/>
      <c r="N29" s="72"/>
      <c r="O29" s="72"/>
      <c r="P29" s="72"/>
      <c r="Q29" s="72"/>
      <c r="R29" s="72"/>
      <c r="V29" s="122"/>
      <c r="W29" s="154"/>
      <c r="Y29" s="72"/>
      <c r="AE29" s="72"/>
      <c r="AF29" s="57"/>
      <c r="AG29" s="180"/>
      <c r="AH29" s="124"/>
      <c r="AI29" s="64"/>
      <c r="AJ29" s="72"/>
      <c r="AK29" s="72"/>
      <c r="AL29" s="57"/>
      <c r="BF29" s="66"/>
      <c r="BG29" s="67"/>
      <c r="BH29" s="67"/>
      <c r="BI29" s="67"/>
      <c r="BJ29" s="169"/>
      <c r="BK29" s="67"/>
      <c r="BL29" s="67"/>
      <c r="BM29" s="67"/>
      <c r="BN29" s="67"/>
      <c r="BO29" s="72"/>
      <c r="BP29" s="64"/>
      <c r="BQ29" s="64"/>
      <c r="BR29" s="64"/>
      <c r="BS29" s="64"/>
      <c r="BT29" s="64"/>
      <c r="BU29" s="67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177"/>
      <c r="CO29" s="82"/>
      <c r="CP29" s="82"/>
      <c r="CQ29" s="181"/>
      <c r="CR29" s="179"/>
      <c r="CS29" s="64"/>
      <c r="CT29" s="55"/>
      <c r="CU29" s="55"/>
      <c r="CV29" s="55"/>
      <c r="CW29" s="55"/>
      <c r="CX29" s="55"/>
      <c r="CY29" s="55"/>
      <c r="CZ29" s="177"/>
      <c r="DA29" s="82"/>
      <c r="DB29" s="82"/>
      <c r="DC29" s="181"/>
      <c r="DD29" s="179"/>
      <c r="DE29" s="72"/>
      <c r="DF29" s="72"/>
      <c r="DG29" s="72"/>
      <c r="DH29" s="72"/>
      <c r="DI29" s="72"/>
      <c r="DJ29" s="72"/>
      <c r="DN29" s="12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D29" s="122"/>
      <c r="FZ29"/>
      <c r="GA29" s="67"/>
      <c r="GB29" s="67"/>
      <c r="GC29" s="67"/>
      <c r="GD29" s="67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  <c r="IW29" s="55"/>
      <c r="IX29" s="55"/>
      <c r="IY29" s="55"/>
      <c r="IZ29" s="55"/>
      <c r="JA29" s="55"/>
      <c r="JB29" s="55"/>
      <c r="JC29" s="55"/>
      <c r="JD29" s="55"/>
      <c r="JE29" s="55"/>
    </row>
    <row r="30" spans="2:270" s="168" customFormat="1" ht="24.9" customHeight="1" x14ac:dyDescent="0.35">
      <c r="H30" s="63"/>
      <c r="I30" s="63"/>
      <c r="J30" s="122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22"/>
      <c r="W30" s="63"/>
      <c r="X30" s="63"/>
      <c r="Y30" s="72"/>
      <c r="Z30" s="63"/>
      <c r="AA30" s="63"/>
      <c r="AB30" s="63"/>
      <c r="AC30" s="63"/>
      <c r="AD30" s="63"/>
      <c r="AE30" s="72"/>
      <c r="AF30" s="63"/>
      <c r="AG30" s="63"/>
      <c r="AH30" s="122"/>
      <c r="AI30" s="64"/>
      <c r="AJ30" s="63"/>
      <c r="AK30" s="63"/>
      <c r="AL30" s="63"/>
      <c r="AM30" s="63"/>
      <c r="AN30" s="63"/>
      <c r="AO30" s="124"/>
      <c r="AP30" s="64"/>
      <c r="AQ30" s="64"/>
      <c r="AR30" s="64"/>
      <c r="AS30" s="64"/>
      <c r="AT30" s="64"/>
      <c r="AU30" s="64"/>
      <c r="AV30" s="64"/>
      <c r="AW30" s="72"/>
      <c r="AX30" s="72"/>
      <c r="AY30" s="72"/>
      <c r="AZ30" s="72"/>
      <c r="BB30" s="72"/>
      <c r="BC30" s="72"/>
      <c r="BD30" s="72"/>
      <c r="BE30" s="63"/>
      <c r="BF30" s="66"/>
      <c r="BG30" s="67"/>
      <c r="BH30" s="67"/>
      <c r="BI30" s="67"/>
      <c r="BJ30" s="182"/>
      <c r="BK30" s="67"/>
      <c r="BL30" s="67"/>
      <c r="BM30" s="67"/>
      <c r="BN30" s="67"/>
      <c r="BO30" s="63"/>
      <c r="BP30" s="63"/>
      <c r="BQ30" s="63"/>
      <c r="BR30" s="183"/>
      <c r="BS30" s="66"/>
      <c r="BT30" s="67"/>
      <c r="BU30" s="67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77"/>
      <c r="CO30" s="82"/>
      <c r="CP30" s="82"/>
      <c r="CQ30" s="184"/>
      <c r="CR30" s="179"/>
      <c r="CS30" s="64"/>
      <c r="CT30" s="55"/>
      <c r="CU30" s="55"/>
      <c r="CV30" s="55"/>
      <c r="CW30" s="55"/>
      <c r="CX30" s="55"/>
      <c r="CY30" s="55"/>
      <c r="CZ30" s="63"/>
      <c r="DA30" s="63"/>
      <c r="DB30" s="122"/>
      <c r="DC30" s="63"/>
      <c r="DD30" s="63"/>
      <c r="DE30" s="63"/>
      <c r="DF30" s="63"/>
      <c r="DG30" s="63"/>
      <c r="DH30" s="63"/>
      <c r="DI30" s="63"/>
      <c r="DJ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Z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  <c r="IW30" s="55"/>
      <c r="IX30" s="55"/>
      <c r="IY30" s="55"/>
      <c r="IZ30" s="55"/>
      <c r="JA30" s="55"/>
      <c r="JB30" s="55"/>
      <c r="JC30" s="55"/>
      <c r="JD30" s="55"/>
      <c r="JE30" s="55"/>
    </row>
    <row r="31" spans="2:270" s="108" customFormat="1" ht="24.9" customHeight="1" x14ac:dyDescent="0.4"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165"/>
      <c r="T31" s="63"/>
      <c r="U31" s="63"/>
      <c r="V31" s="122"/>
      <c r="W31" s="64"/>
      <c r="X31" s="185"/>
      <c r="Y31" s="165"/>
      <c r="Z31" s="168"/>
      <c r="AA31" s="168"/>
      <c r="AB31" s="168"/>
      <c r="AC31" s="168"/>
      <c r="AD31" s="168"/>
      <c r="AE31" s="165"/>
      <c r="AF31" s="63"/>
      <c r="AG31" s="63"/>
      <c r="AH31" s="122"/>
      <c r="AI31" s="64"/>
      <c r="AJ31" s="63"/>
      <c r="AK31" s="63"/>
      <c r="AL31" s="165"/>
      <c r="AM31" s="63"/>
      <c r="AN31" s="63"/>
      <c r="AO31" s="122"/>
      <c r="AP31" s="64"/>
      <c r="AQ31" s="64"/>
      <c r="AR31" s="64"/>
      <c r="AS31" s="64"/>
      <c r="AT31" s="64"/>
      <c r="AU31" s="64"/>
      <c r="AV31" s="64"/>
      <c r="AW31" s="72"/>
      <c r="AX31" s="72"/>
      <c r="AY31" s="72"/>
      <c r="AZ31" s="72"/>
      <c r="BA31" s="72"/>
      <c r="BB31" s="72"/>
      <c r="BC31" s="72"/>
      <c r="BD31" s="72"/>
      <c r="BE31" s="63"/>
      <c r="BF31" s="66"/>
      <c r="BG31" s="67"/>
      <c r="BH31" s="67"/>
      <c r="BI31" s="67"/>
      <c r="BJ31" s="186"/>
      <c r="BK31" s="67"/>
      <c r="BL31" s="67"/>
      <c r="BM31" s="67"/>
      <c r="BN31" s="67"/>
      <c r="BO31" s="72"/>
      <c r="BP31" s="72"/>
      <c r="BQ31" s="72"/>
      <c r="BR31" s="64"/>
      <c r="BS31" s="66"/>
      <c r="BT31" s="67"/>
      <c r="BU31" s="187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177"/>
      <c r="CO31" s="82"/>
      <c r="CP31" s="82"/>
      <c r="CQ31" s="188"/>
      <c r="CR31" s="82"/>
      <c r="CS31" s="164"/>
      <c r="CT31" s="55"/>
      <c r="CU31" s="55"/>
      <c r="CV31" s="55"/>
      <c r="CW31" s="55"/>
      <c r="CX31" s="55"/>
      <c r="CY31" s="55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Z31" s="61"/>
      <c r="HI31" s="189"/>
      <c r="HJ31" s="189"/>
      <c r="HK31" s="189"/>
      <c r="HL31" s="189"/>
      <c r="HM31" s="189"/>
      <c r="HN31" s="189"/>
      <c r="HO31" s="189"/>
      <c r="HP31" s="189"/>
      <c r="HQ31" s="189"/>
      <c r="HR31" s="189"/>
      <c r="HS31" s="189"/>
      <c r="HT31" s="189"/>
      <c r="HU31" s="189"/>
      <c r="HV31" s="189"/>
      <c r="HW31" s="189"/>
      <c r="HX31" s="189"/>
      <c r="HY31" s="189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  <c r="IW31" s="55"/>
      <c r="IX31" s="55"/>
      <c r="IY31" s="55"/>
      <c r="IZ31" s="55"/>
      <c r="JA31" s="55"/>
      <c r="JB31" s="55"/>
      <c r="JC31" s="55"/>
      <c r="JD31" s="55"/>
      <c r="JE31" s="55"/>
    </row>
    <row r="32" spans="2:270" s="108" customFormat="1" ht="24.9" customHeight="1" x14ac:dyDescent="0.4">
      <c r="H32" s="63"/>
      <c r="I32" s="63"/>
      <c r="J32" s="122"/>
      <c r="K32" s="154"/>
      <c r="L32" s="149"/>
      <c r="M32" s="149"/>
      <c r="N32" s="149"/>
      <c r="O32" s="149"/>
      <c r="P32" s="149"/>
      <c r="Q32" s="149"/>
      <c r="R32" s="149"/>
      <c r="S32" s="165"/>
      <c r="T32" s="63"/>
      <c r="U32" s="63"/>
      <c r="V32" s="124"/>
      <c r="W32" s="64"/>
      <c r="X32" s="72"/>
      <c r="Y32" s="165"/>
      <c r="Z32" s="63"/>
      <c r="AA32" s="63"/>
      <c r="AB32" s="63"/>
      <c r="AC32" s="63"/>
      <c r="AD32" s="63"/>
      <c r="AE32" s="165"/>
      <c r="AF32" s="63"/>
      <c r="AG32" s="63"/>
      <c r="AH32" s="122"/>
      <c r="AI32" s="64"/>
      <c r="AJ32" s="63"/>
      <c r="AK32" s="63"/>
      <c r="AL32" s="165"/>
      <c r="AM32" s="63"/>
      <c r="AN32" s="63"/>
      <c r="AO32" s="122"/>
      <c r="AP32" s="64"/>
      <c r="AQ32" s="64"/>
      <c r="AR32" s="64"/>
      <c r="AS32" s="64"/>
      <c r="AT32" s="64"/>
      <c r="AU32" s="64"/>
      <c r="AV32" s="64"/>
      <c r="AW32" s="72"/>
      <c r="AX32" s="72"/>
      <c r="AY32" s="72"/>
      <c r="AZ32" s="72"/>
      <c r="BA32" s="72"/>
      <c r="BB32" s="72"/>
      <c r="BC32" s="72"/>
      <c r="BD32" s="72"/>
      <c r="BE32" s="63"/>
      <c r="BF32" s="190"/>
      <c r="BG32" s="67"/>
      <c r="BH32" s="67"/>
      <c r="BI32" s="67"/>
      <c r="BJ32" s="55"/>
      <c r="BK32" s="191"/>
      <c r="BL32" s="55"/>
      <c r="BM32" s="55"/>
      <c r="BN32" s="55"/>
      <c r="BO32" s="72"/>
      <c r="BP32" s="72"/>
      <c r="BQ32" s="72"/>
      <c r="BR32" s="64"/>
      <c r="BS32" s="190"/>
      <c r="BT32" s="67"/>
      <c r="BU32" s="187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192"/>
      <c r="CO32" s="82"/>
      <c r="CP32" s="82"/>
      <c r="CQ32"/>
      <c r="CR32" s="193"/>
      <c r="CS32" s="164"/>
      <c r="CT32"/>
      <c r="CU32"/>
      <c r="CV32"/>
      <c r="CW32"/>
      <c r="CX32" s="152"/>
      <c r="CY32" s="55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Z32" s="67"/>
      <c r="HI32" s="189"/>
      <c r="HJ32" s="189"/>
      <c r="HK32" s="189"/>
      <c r="HL32" s="189"/>
      <c r="HM32" s="189"/>
      <c r="HN32" s="189"/>
      <c r="HO32" s="189"/>
      <c r="HP32" s="189"/>
      <c r="HQ32" s="189"/>
      <c r="HR32" s="189"/>
      <c r="HS32" s="189"/>
      <c r="HT32" s="189"/>
      <c r="HU32" s="189"/>
      <c r="HV32" s="189"/>
      <c r="HW32" s="189"/>
      <c r="HX32" s="189"/>
      <c r="HY32" s="189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  <c r="JE32" s="55"/>
    </row>
    <row r="33" spans="8:265" s="108" customFormat="1" ht="24.9" customHeight="1" x14ac:dyDescent="0.4">
      <c r="H33" s="63"/>
      <c r="I33" s="63"/>
      <c r="J33" s="122"/>
      <c r="K33" s="154"/>
      <c r="L33" s="149"/>
      <c r="M33" s="149"/>
      <c r="N33" s="149"/>
      <c r="O33" s="149"/>
      <c r="P33" s="149"/>
      <c r="Q33" s="149"/>
      <c r="R33" s="149"/>
      <c r="S33" s="165"/>
      <c r="T33" s="63"/>
      <c r="U33" s="63"/>
      <c r="V33" s="124"/>
      <c r="W33" s="64"/>
      <c r="X33" s="72"/>
      <c r="Y33" s="165"/>
      <c r="Z33" s="72"/>
      <c r="AA33" s="72"/>
      <c r="AB33" s="72"/>
      <c r="AC33" s="72"/>
      <c r="AD33" s="72"/>
      <c r="AE33" s="165"/>
      <c r="AF33" s="63"/>
      <c r="AG33" s="63"/>
      <c r="AH33" s="124"/>
      <c r="AI33" s="64"/>
      <c r="AJ33" s="72"/>
      <c r="AK33" s="72"/>
      <c r="AL33" s="165"/>
      <c r="AM33" s="63"/>
      <c r="AN33" s="63"/>
      <c r="AO33" s="122"/>
      <c r="AP33" s="64"/>
      <c r="AQ33" s="64"/>
      <c r="AR33" s="64"/>
      <c r="AS33" s="64"/>
      <c r="AT33" s="64"/>
      <c r="AU33" s="64"/>
      <c r="AV33" s="64"/>
      <c r="AW33" s="72"/>
      <c r="AX33" s="72"/>
      <c r="AY33" s="72"/>
      <c r="AZ33" s="72"/>
      <c r="BA33" s="72"/>
      <c r="BB33" s="72"/>
      <c r="BC33" s="72"/>
      <c r="BD33" s="72"/>
      <c r="BE33" s="63"/>
      <c r="BF33" s="190"/>
      <c r="BG33" s="194"/>
      <c r="BH33" s="187"/>
      <c r="BI33" s="187"/>
      <c r="BJ33" s="55"/>
      <c r="BK33" s="55"/>
      <c r="BL33" s="55"/>
      <c r="BM33" s="55"/>
      <c r="BN33" s="55"/>
      <c r="BO33" s="72"/>
      <c r="BP33" s="72"/>
      <c r="BQ33" s="72"/>
      <c r="BR33" s="64"/>
      <c r="BS33" s="190"/>
      <c r="BT33" s="194"/>
      <c r="BU33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172"/>
      <c r="CO33" s="173"/>
      <c r="CP33" s="174"/>
      <c r="CQ33"/>
      <c r="CR33"/>
      <c r="CS33" s="164"/>
      <c r="CT33"/>
      <c r="CU33"/>
      <c r="CV33"/>
      <c r="CW33"/>
      <c r="CX33" s="152"/>
      <c r="CY33" s="55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Z33" s="55"/>
      <c r="HI33" s="189"/>
      <c r="HJ33" s="189"/>
      <c r="HK33" s="189"/>
      <c r="HL33" s="189"/>
      <c r="HM33" s="189"/>
      <c r="HN33" s="189"/>
      <c r="HO33" s="189"/>
      <c r="HP33" s="189"/>
      <c r="HQ33" s="189"/>
      <c r="HR33" s="189"/>
      <c r="HS33" s="189"/>
      <c r="HT33" s="189"/>
      <c r="HU33" s="189"/>
      <c r="HV33" s="189"/>
      <c r="HW33" s="189"/>
      <c r="HX33" s="189"/>
      <c r="HY33" s="189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  <c r="IW33" s="55"/>
      <c r="IX33" s="55"/>
      <c r="IY33" s="55"/>
      <c r="IZ33" s="55"/>
      <c r="JA33" s="55"/>
      <c r="JB33" s="55"/>
      <c r="JC33" s="55"/>
      <c r="JD33" s="55"/>
      <c r="JE33" s="55"/>
    </row>
    <row r="34" spans="8:265" s="108" customFormat="1" ht="24.9" customHeight="1" x14ac:dyDescent="0.35">
      <c r="H34" s="63"/>
      <c r="I34" s="63"/>
      <c r="J34" s="124"/>
      <c r="K34" s="195"/>
      <c r="L34" s="72"/>
      <c r="M34" s="72"/>
      <c r="N34" s="72"/>
      <c r="O34" s="72"/>
      <c r="P34" s="72"/>
      <c r="Q34" s="72"/>
      <c r="R34" s="72"/>
      <c r="S34" s="165"/>
      <c r="T34" s="63"/>
      <c r="U34" s="63"/>
      <c r="V34" s="122"/>
      <c r="W34" s="64"/>
      <c r="X34" s="72"/>
      <c r="Y34" s="165"/>
      <c r="Z34" s="72"/>
      <c r="AA34" s="72"/>
      <c r="AB34" s="72"/>
      <c r="AC34" s="72"/>
      <c r="AD34" s="72"/>
      <c r="AE34" s="165"/>
      <c r="AF34" s="63"/>
      <c r="AG34" s="63"/>
      <c r="AH34" s="122"/>
      <c r="AI34" s="64"/>
      <c r="AJ34" s="72"/>
      <c r="AK34" s="72"/>
      <c r="AL34" s="165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190"/>
      <c r="BG34" s="194"/>
      <c r="BH34" s="187"/>
      <c r="BI34" s="187"/>
      <c r="BJ34" s="55"/>
      <c r="BK34" s="55"/>
      <c r="BL34" s="55"/>
      <c r="BM34" s="169"/>
      <c r="BN34" s="169"/>
      <c r="BO34" s="63"/>
      <c r="BP34" s="63"/>
      <c r="BQ34" s="63"/>
      <c r="BR34" s="64"/>
      <c r="BS34" s="190"/>
      <c r="BT34" s="194"/>
      <c r="BU34" s="55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172"/>
      <c r="CO34" s="173"/>
      <c r="CP34" s="174"/>
      <c r="CQ34"/>
      <c r="CR34"/>
      <c r="CS34" s="64"/>
      <c r="CT34" s="55"/>
      <c r="CU34" s="55"/>
      <c r="CV34" s="55"/>
      <c r="CW34" s="55"/>
      <c r="CX34" s="55"/>
      <c r="CY34" s="55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Z34" s="55"/>
      <c r="HI34" s="189"/>
      <c r="HJ34" s="189"/>
      <c r="HK34" s="189"/>
      <c r="HL34" s="189"/>
      <c r="HM34" s="189"/>
      <c r="HN34" s="189"/>
      <c r="HO34" s="189"/>
      <c r="HP34" s="189"/>
      <c r="HQ34" s="189"/>
      <c r="HR34" s="189"/>
      <c r="HS34" s="189"/>
      <c r="HT34" s="189"/>
      <c r="HU34" s="189"/>
      <c r="HV34" s="189"/>
      <c r="HW34" s="189"/>
      <c r="HX34" s="189"/>
      <c r="HY34" s="189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  <c r="IW34" s="55"/>
      <c r="IX34" s="55"/>
      <c r="IY34" s="55"/>
      <c r="IZ34" s="55"/>
      <c r="JA34" s="55"/>
      <c r="JB34" s="55"/>
      <c r="JC34" s="55"/>
      <c r="JD34" s="55"/>
      <c r="JE34" s="55"/>
    </row>
    <row r="35" spans="8:265" s="108" customFormat="1" ht="24.9" customHeight="1" x14ac:dyDescent="0.4">
      <c r="H35" s="57"/>
      <c r="I35" s="170"/>
      <c r="J35" s="124"/>
      <c r="K35" s="63"/>
      <c r="L35" s="72"/>
      <c r="M35" s="72"/>
      <c r="N35" s="72"/>
      <c r="O35" s="72"/>
      <c r="P35" s="72"/>
      <c r="Q35" s="72"/>
      <c r="R35" s="72"/>
      <c r="T35" s="57"/>
      <c r="U35" s="170"/>
      <c r="V35" s="124"/>
      <c r="W35" s="64"/>
      <c r="X35" s="72"/>
      <c r="Z35" s="72"/>
      <c r="AA35" s="72"/>
      <c r="AB35" s="72"/>
      <c r="AC35" s="72"/>
      <c r="AD35" s="72"/>
      <c r="AF35" s="57"/>
      <c r="AG35" s="63"/>
      <c r="AH35" s="124"/>
      <c r="AI35" s="64"/>
      <c r="AJ35" s="72"/>
      <c r="AK35" s="72"/>
      <c r="AL35" s="165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169"/>
      <c r="BG35" s="169"/>
      <c r="BH35" s="55"/>
      <c r="BI35" s="55"/>
      <c r="BJ35" s="55"/>
      <c r="BK35" s="55"/>
      <c r="BL35" s="55"/>
      <c r="BM35" s="169"/>
      <c r="BN35" s="169"/>
      <c r="BO35" s="63"/>
      <c r="BP35" s="63"/>
      <c r="BQ35" s="63"/>
      <c r="BR35" s="164"/>
      <c r="BS35" s="169"/>
      <c r="BT35" s="102"/>
      <c r="BU35" s="55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02"/>
      <c r="CO35" s="102"/>
      <c r="CP35"/>
      <c r="CQ35"/>
      <c r="CR35"/>
      <c r="CS35" s="64"/>
      <c r="CT35" s="55"/>
      <c r="CU35" s="55"/>
      <c r="CV35" s="55"/>
      <c r="CW35" s="55"/>
      <c r="CX35" s="55"/>
      <c r="CY35" s="5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Z35" s="5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  <c r="JA35" s="55"/>
      <c r="JB35" s="55"/>
      <c r="JC35" s="55"/>
      <c r="JD35" s="55"/>
      <c r="JE35" s="55"/>
    </row>
    <row r="36" spans="8:265" s="108" customFormat="1" ht="24.9" customHeight="1" x14ac:dyDescent="0.4">
      <c r="H36" s="63"/>
      <c r="I36" s="63"/>
      <c r="J36" s="124"/>
      <c r="K36" s="63"/>
      <c r="L36" s="149"/>
      <c r="M36" s="149"/>
      <c r="N36" s="149"/>
      <c r="O36" s="149"/>
      <c r="P36" s="149"/>
      <c r="Q36" s="149"/>
      <c r="R36" s="149"/>
      <c r="T36" s="63"/>
      <c r="U36" s="63"/>
      <c r="V36" s="122"/>
      <c r="W36" s="64"/>
      <c r="X36" s="63"/>
      <c r="Z36" s="63"/>
      <c r="AA36" s="63"/>
      <c r="AB36" s="63"/>
      <c r="AC36" s="63"/>
      <c r="AD36" s="63"/>
      <c r="AF36" s="63"/>
      <c r="AG36" s="63"/>
      <c r="AH36" s="122"/>
      <c r="AI36" s="64"/>
      <c r="AJ36" s="63"/>
      <c r="AK36" s="63"/>
      <c r="AL36" s="165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169"/>
      <c r="BG36" s="169"/>
      <c r="BH36" s="55"/>
      <c r="BI36" s="55"/>
      <c r="BJ36" s="55"/>
      <c r="BK36" s="56"/>
      <c r="BL36" s="55"/>
      <c r="BM36" s="169"/>
      <c r="BN36" s="169"/>
      <c r="BO36" s="63"/>
      <c r="BP36" s="63"/>
      <c r="BQ36" s="63"/>
      <c r="BR36" s="64"/>
      <c r="BS36" s="169"/>
      <c r="BT36" s="169"/>
      <c r="BU36" s="55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169"/>
      <c r="CO36" s="169"/>
      <c r="CP36" s="55"/>
      <c r="CQ36" s="55"/>
      <c r="CR36" s="56"/>
      <c r="CS36" s="64"/>
      <c r="CT36" s="55"/>
      <c r="CU36" s="55"/>
      <c r="CV36" s="55"/>
      <c r="CW36" s="55"/>
      <c r="CX36" s="55"/>
      <c r="CY36" s="55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Z36" s="67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55"/>
      <c r="IX36" s="55"/>
      <c r="IY36" s="55"/>
      <c r="IZ36" s="55"/>
      <c r="JA36" s="55"/>
      <c r="JB36" s="55"/>
      <c r="JC36" s="55"/>
      <c r="JD36" s="55"/>
      <c r="JE36" s="55"/>
    </row>
    <row r="39" spans="8:265" ht="23.25" customHeight="1" x14ac:dyDescent="0.35">
      <c r="FZ39" s="63"/>
    </row>
    <row r="40" spans="8:265" ht="23.25" customHeight="1" x14ac:dyDescent="0.35">
      <c r="FZ40" s="63"/>
    </row>
    <row r="41" spans="8:265" ht="23.25" customHeight="1" x14ac:dyDescent="0.35">
      <c r="FZ41" s="63"/>
    </row>
    <row r="42" spans="8:265" ht="23.25" customHeight="1" x14ac:dyDescent="0.35">
      <c r="CT42" s="55" t="s">
        <v>127</v>
      </c>
      <c r="FZ42" s="63"/>
    </row>
  </sheetData>
  <sheetProtection algorithmName="SHA-512" hashValue="rpUfjXs+9wpbyEvxkqVy1Jtp7/h/oV0Q49lnIarSFObcRs2ZYUHGoHIO6siUMiHpQdBiDnIbDnzOAmFauqOrPQ==" saltValue="S+ZiEBq+nETVmNKj9RxH1Q==" spinCount="100000" sheet="1" formatCells="0" formatColumns="0" formatRows="0" insertColumns="0" insertRows="0" insertHyperlinks="0" deleteColumns="0" deleteRows="0" sort="0" autoFilter="0" pivotTables="0"/>
  <printOptions horizontalCentered="1" verticalCentered="1"/>
  <pageMargins left="0.39374999999999999" right="0.196527777777778" top="0" bottom="0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B21"/>
  <sheetViews>
    <sheetView topLeftCell="GP7" zoomScale="90" zoomScaleNormal="90" workbookViewId="0">
      <selection activeCell="GV16" sqref="GV16"/>
    </sheetView>
  </sheetViews>
  <sheetFormatPr defaultRowHeight="13.2" x14ac:dyDescent="0.25"/>
  <cols>
    <col min="1" max="1" width="6" customWidth="1"/>
    <col min="2" max="2" width="20.88671875" customWidth="1"/>
    <col min="3" max="3" width="27.33203125" customWidth="1"/>
    <col min="4" max="4" width="11.44140625" customWidth="1"/>
    <col min="5" max="5" width="49.6640625" customWidth="1"/>
    <col min="6" max="6" width="26.44140625" customWidth="1"/>
    <col min="7" max="7" width="9" customWidth="1"/>
    <col min="8" max="8" width="22" customWidth="1"/>
    <col min="9" max="9" width="27.109375" customWidth="1"/>
    <col min="10" max="10" width="12.88671875" customWidth="1"/>
    <col min="11" max="11" width="43.109375" customWidth="1"/>
    <col min="12" max="12" width="26" customWidth="1"/>
    <col min="13" max="13" width="9" customWidth="1"/>
    <col min="14" max="14" width="22.109375" customWidth="1"/>
    <col min="15" max="15" width="28.44140625" customWidth="1"/>
    <col min="16" max="16" width="13" customWidth="1"/>
    <col min="17" max="17" width="48.88671875" customWidth="1"/>
    <col min="18" max="18" width="27.44140625" customWidth="1"/>
    <col min="19" max="19" width="9" customWidth="1"/>
    <col min="20" max="20" width="24" customWidth="1"/>
    <col min="21" max="21" width="26.44140625" customWidth="1"/>
    <col min="22" max="22" width="14" customWidth="1"/>
    <col min="23" max="23" width="49.5546875" customWidth="1"/>
    <col min="24" max="24" width="28.33203125" customWidth="1"/>
    <col min="25" max="25" width="6.88671875" customWidth="1"/>
    <col min="26" max="26" width="23.33203125" customWidth="1"/>
    <col min="27" max="27" width="31.44140625" customWidth="1"/>
    <col min="28" max="28" width="11.88671875" customWidth="1"/>
    <col min="29" max="29" width="51.44140625" customWidth="1"/>
    <col min="30" max="30" width="23.33203125" customWidth="1"/>
    <col min="31" max="31" width="9" customWidth="1"/>
    <col min="32" max="32" width="20.6640625" customWidth="1"/>
    <col min="33" max="33" width="26.109375" customWidth="1"/>
    <col min="34" max="34" width="11.44140625" customWidth="1"/>
    <col min="35" max="35" width="43.33203125" customWidth="1"/>
    <col min="36" max="36" width="26" customWidth="1"/>
    <col min="37" max="37" width="9" customWidth="1"/>
    <col min="38" max="38" width="20.6640625" customWidth="1"/>
    <col min="39" max="39" width="25.44140625" customWidth="1"/>
    <col min="40" max="40" width="12.109375" customWidth="1"/>
    <col min="41" max="41" width="48.33203125" customWidth="1"/>
    <col min="42" max="42" width="22.109375" customWidth="1"/>
    <col min="43" max="43" width="9" customWidth="1"/>
    <col min="44" max="44" width="17.88671875" customWidth="1"/>
    <col min="45" max="45" width="27" customWidth="1"/>
    <col min="46" max="46" width="13.44140625" customWidth="1"/>
    <col min="47" max="47" width="37.44140625" customWidth="1"/>
    <col min="48" max="48" width="21.5546875" customWidth="1"/>
    <col min="49" max="49" width="9" customWidth="1"/>
    <col min="50" max="50" width="18.109375" customWidth="1"/>
    <col min="51" max="51" width="24.6640625" customWidth="1"/>
    <col min="52" max="52" width="12.5546875" customWidth="1"/>
    <col min="53" max="53" width="38.88671875" customWidth="1"/>
    <col min="54" max="54" width="20.5546875" customWidth="1"/>
    <col min="55" max="55" width="9" customWidth="1"/>
    <col min="56" max="56" width="18.33203125" customWidth="1"/>
    <col min="57" max="57" width="22.44140625" customWidth="1"/>
    <col min="58" max="58" width="11.109375" customWidth="1"/>
    <col min="59" max="59" width="37" customWidth="1"/>
    <col min="60" max="60" width="21.33203125" customWidth="1"/>
    <col min="61" max="61" width="9" customWidth="1"/>
    <col min="62" max="62" width="17.88671875" customWidth="1"/>
    <col min="63" max="63" width="28.6640625" customWidth="1"/>
    <col min="64" max="64" width="11.33203125" customWidth="1"/>
    <col min="65" max="65" width="36.44140625" customWidth="1"/>
    <col min="66" max="66" width="21.109375" customWidth="1"/>
    <col min="67" max="67" width="9" customWidth="1"/>
    <col min="68" max="68" width="17.88671875" customWidth="1"/>
    <col min="69" max="69" width="25.33203125" customWidth="1"/>
    <col min="70" max="70" width="12.109375" customWidth="1"/>
    <col min="71" max="71" width="40.5546875" customWidth="1"/>
    <col min="72" max="72" width="21" customWidth="1"/>
    <col min="73" max="73" width="9" customWidth="1"/>
    <col min="74" max="74" width="18.33203125" customWidth="1"/>
    <col min="75" max="75" width="26" customWidth="1"/>
    <col min="76" max="76" width="12" customWidth="1"/>
    <col min="77" max="77" width="36.88671875" customWidth="1"/>
    <col min="78" max="78" width="22.33203125" customWidth="1"/>
    <col min="79" max="79" width="9" customWidth="1"/>
    <col min="80" max="80" width="17.6640625" customWidth="1"/>
    <col min="81" max="81" width="30.6640625" customWidth="1"/>
    <col min="82" max="82" width="14.33203125" customWidth="1"/>
    <col min="83" max="83" width="36.44140625" customWidth="1"/>
    <col min="84" max="84" width="21.88671875" customWidth="1"/>
    <col min="85" max="85" width="9.109375" customWidth="1"/>
    <col min="86" max="86" width="19.33203125" customWidth="1"/>
    <col min="87" max="87" width="26.44140625" customWidth="1"/>
    <col min="88" max="88" width="12.6640625" customWidth="1"/>
    <col min="89" max="89" width="39.33203125" customWidth="1"/>
    <col min="90" max="90" width="22.5546875" customWidth="1"/>
    <col min="91" max="91" width="9" customWidth="1"/>
    <col min="92" max="92" width="18.44140625" customWidth="1"/>
    <col min="93" max="93" width="26.109375" customWidth="1"/>
    <col min="94" max="94" width="11.6640625" customWidth="1"/>
    <col min="95" max="95" width="36.88671875" customWidth="1"/>
    <col min="96" max="96" width="22.109375" customWidth="1"/>
    <col min="97" max="97" width="9" customWidth="1"/>
    <col min="98" max="98" width="18.44140625" customWidth="1"/>
    <col min="99" max="99" width="34.6640625" customWidth="1"/>
    <col min="100" max="100" width="12.109375" customWidth="1"/>
    <col min="101" max="101" width="36.44140625" customWidth="1"/>
    <col min="102" max="102" width="21.109375" customWidth="1"/>
    <col min="103" max="103" width="9.109375" customWidth="1"/>
    <col min="104" max="104" width="18.5546875" customWidth="1"/>
    <col min="105" max="105" width="35" customWidth="1"/>
    <col min="106" max="106" width="11.88671875" customWidth="1"/>
    <col min="107" max="107" width="36" customWidth="1"/>
    <col min="108" max="108" width="22.33203125" customWidth="1"/>
    <col min="109" max="109" width="9" customWidth="1"/>
    <col min="110" max="110" width="18.44140625" customWidth="1"/>
    <col min="111" max="111" width="32.109375" customWidth="1"/>
    <col min="112" max="112" width="12.6640625" customWidth="1"/>
    <col min="113" max="113" width="41.6640625" customWidth="1"/>
    <col min="114" max="114" width="22.33203125" customWidth="1"/>
    <col min="115" max="115" width="9" customWidth="1"/>
    <col min="116" max="116" width="18.44140625" customWidth="1"/>
    <col min="117" max="117" width="27.109375" customWidth="1"/>
    <col min="118" max="118" width="13.6640625" customWidth="1"/>
    <col min="119" max="119" width="52.44140625" customWidth="1"/>
    <col min="120" max="120" width="21" customWidth="1"/>
    <col min="121" max="121" width="9" customWidth="1"/>
    <col min="122" max="122" width="18.44140625" customWidth="1"/>
    <col min="123" max="123" width="25" customWidth="1"/>
    <col min="124" max="124" width="14.109375" customWidth="1"/>
    <col min="125" max="125" width="40.5546875" customWidth="1"/>
    <col min="126" max="126" width="20.33203125" customWidth="1"/>
    <col min="127" max="127" width="9" customWidth="1"/>
    <col min="128" max="128" width="19.33203125" customWidth="1"/>
    <col min="129" max="129" width="25.109375" customWidth="1"/>
    <col min="130" max="130" width="11.33203125" customWidth="1"/>
    <col min="131" max="131" width="47.44140625" customWidth="1"/>
    <col min="132" max="132" width="19.5546875" customWidth="1"/>
    <col min="133" max="133" width="9" customWidth="1"/>
    <col min="134" max="134" width="20.5546875" customWidth="1"/>
    <col min="135" max="135" width="28.6640625" customWidth="1"/>
    <col min="136" max="136" width="10.109375" customWidth="1"/>
    <col min="137" max="137" width="41.6640625" customWidth="1"/>
    <col min="138" max="138" width="21.33203125" customWidth="1"/>
    <col min="139" max="139" width="9" customWidth="1"/>
    <col min="140" max="140" width="19" customWidth="1"/>
    <col min="141" max="141" width="25.88671875" customWidth="1"/>
    <col min="142" max="142" width="9.88671875" customWidth="1"/>
    <col min="143" max="143" width="36" customWidth="1"/>
    <col min="144" max="144" width="21.88671875" customWidth="1"/>
    <col min="145" max="145" width="9" customWidth="1"/>
    <col min="146" max="146" width="18.109375" customWidth="1"/>
    <col min="147" max="147" width="25.109375" customWidth="1"/>
    <col min="148" max="148" width="10.88671875" customWidth="1"/>
    <col min="149" max="149" width="36.44140625" customWidth="1"/>
    <col min="150" max="150" width="18.6640625" customWidth="1"/>
    <col min="151" max="151" width="9" customWidth="1"/>
    <col min="152" max="152" width="18.44140625" customWidth="1"/>
    <col min="153" max="153" width="26.44140625" customWidth="1"/>
    <col min="154" max="154" width="9" customWidth="1"/>
    <col min="155" max="155" width="37.33203125" customWidth="1"/>
    <col min="156" max="156" width="19.44140625" customWidth="1"/>
    <col min="157" max="157" width="9" customWidth="1"/>
    <col min="158" max="158" width="17.88671875" customWidth="1"/>
    <col min="159" max="159" width="27" customWidth="1"/>
    <col min="160" max="160" width="13.109375" customWidth="1"/>
    <col min="161" max="161" width="39.109375" customWidth="1"/>
    <col min="162" max="162" width="18.109375" customWidth="1"/>
    <col min="163" max="163" width="9" customWidth="1"/>
    <col min="164" max="164" width="20.44140625" customWidth="1"/>
    <col min="165" max="165" width="29" customWidth="1"/>
    <col min="166" max="166" width="11.6640625" customWidth="1"/>
    <col min="167" max="167" width="51.6640625" customWidth="1"/>
    <col min="168" max="168" width="19.33203125" customWidth="1"/>
    <col min="169" max="169" width="9" customWidth="1"/>
    <col min="170" max="170" width="19.88671875" customWidth="1"/>
    <col min="171" max="171" width="28.6640625" customWidth="1"/>
    <col min="172" max="172" width="13" customWidth="1"/>
    <col min="173" max="173" width="50" customWidth="1"/>
    <col min="174" max="174" width="21.33203125" customWidth="1"/>
    <col min="175" max="175" width="9" customWidth="1"/>
    <col min="176" max="176" width="18.44140625" customWidth="1"/>
    <col min="177" max="177" width="26.109375" customWidth="1"/>
    <col min="178" max="178" width="12.44140625" customWidth="1"/>
    <col min="179" max="179" width="52.5546875" customWidth="1"/>
    <col min="180" max="180" width="20.33203125" customWidth="1"/>
    <col min="181" max="181" width="9" customWidth="1"/>
    <col min="182" max="182" width="19" customWidth="1"/>
    <col min="183" max="183" width="24.88671875" customWidth="1"/>
    <col min="184" max="184" width="12.6640625" customWidth="1"/>
    <col min="185" max="185" width="50.109375" customWidth="1"/>
    <col min="186" max="186" width="20.44140625" customWidth="1"/>
    <col min="187" max="187" width="9" customWidth="1"/>
    <col min="188" max="188" width="19.88671875" customWidth="1"/>
    <col min="189" max="189" width="29" customWidth="1"/>
    <col min="190" max="190" width="13" customWidth="1"/>
    <col min="191" max="191" width="40.44140625" customWidth="1"/>
    <col min="192" max="192" width="18.5546875" customWidth="1"/>
    <col min="193" max="193" width="9" customWidth="1"/>
    <col min="194" max="194" width="21.6640625" customWidth="1"/>
    <col min="195" max="195" width="25.44140625" customWidth="1"/>
    <col min="196" max="196" width="13.44140625" customWidth="1"/>
    <col min="197" max="197" width="49.33203125" customWidth="1"/>
    <col min="198" max="198" width="27.44140625" customWidth="1"/>
    <col min="199" max="199" width="9" customWidth="1"/>
    <col min="200" max="200" width="21.88671875" customWidth="1"/>
    <col min="201" max="201" width="26.109375" customWidth="1"/>
    <col min="202" max="202" width="14.6640625" customWidth="1"/>
    <col min="203" max="203" width="45.88671875" customWidth="1"/>
    <col min="204" max="204" width="20.6640625" customWidth="1"/>
    <col min="205" max="205" width="9" customWidth="1"/>
    <col min="206" max="206" width="18.6640625" customWidth="1"/>
    <col min="207" max="207" width="30" customWidth="1"/>
    <col min="208" max="208" width="11.5546875" customWidth="1"/>
    <col min="209" max="209" width="32.88671875" customWidth="1"/>
    <col min="210" max="210" width="14.5546875" customWidth="1"/>
    <col min="211" max="1025" width="9" customWidth="1"/>
  </cols>
  <sheetData>
    <row r="4" spans="2:210" ht="24.6" x14ac:dyDescent="0.4">
      <c r="B4" s="63" t="s">
        <v>128</v>
      </c>
      <c r="D4" s="62" t="s">
        <v>23</v>
      </c>
      <c r="F4" s="63"/>
      <c r="H4" s="63" t="s">
        <v>129</v>
      </c>
      <c r="J4" s="62" t="s">
        <v>23</v>
      </c>
      <c r="L4" s="63"/>
      <c r="N4" s="63" t="s">
        <v>130</v>
      </c>
      <c r="P4" s="62" t="s">
        <v>23</v>
      </c>
      <c r="R4" s="63"/>
      <c r="T4" s="63" t="s">
        <v>131</v>
      </c>
      <c r="V4" s="62" t="s">
        <v>23</v>
      </c>
      <c r="X4" s="63"/>
      <c r="Z4" s="63" t="s">
        <v>132</v>
      </c>
      <c r="AB4" s="62" t="s">
        <v>23</v>
      </c>
      <c r="AD4" s="63"/>
      <c r="AF4" s="63" t="s">
        <v>133</v>
      </c>
      <c r="AH4" s="62" t="s">
        <v>23</v>
      </c>
      <c r="AJ4" s="63"/>
      <c r="AL4" s="63" t="s">
        <v>134</v>
      </c>
      <c r="AN4" s="62" t="s">
        <v>23</v>
      </c>
      <c r="AP4" s="63"/>
      <c r="AR4" s="63" t="s">
        <v>135</v>
      </c>
      <c r="AT4" s="62" t="s">
        <v>23</v>
      </c>
      <c r="AV4" s="63"/>
      <c r="AX4" s="63" t="s">
        <v>253</v>
      </c>
      <c r="AZ4" s="62" t="s">
        <v>23</v>
      </c>
      <c r="BB4" s="63"/>
      <c r="BD4" s="63" t="s">
        <v>255</v>
      </c>
      <c r="BF4" s="62" t="s">
        <v>23</v>
      </c>
      <c r="BH4" s="63"/>
      <c r="BJ4" s="63" t="s">
        <v>259</v>
      </c>
      <c r="BL4" s="62" t="s">
        <v>23</v>
      </c>
      <c r="BN4" s="63"/>
      <c r="BP4" s="63" t="s">
        <v>265</v>
      </c>
      <c r="BR4" s="62" t="s">
        <v>23</v>
      </c>
      <c r="BT4" s="63"/>
      <c r="BV4" s="63" t="s">
        <v>268</v>
      </c>
      <c r="BX4" s="62" t="s">
        <v>23</v>
      </c>
      <c r="BZ4" s="63"/>
      <c r="CB4" s="63" t="s">
        <v>271</v>
      </c>
      <c r="CD4" s="62" t="s">
        <v>23</v>
      </c>
      <c r="CF4" s="63"/>
      <c r="CH4" s="63" t="s">
        <v>273</v>
      </c>
      <c r="CJ4" s="62" t="s">
        <v>23</v>
      </c>
      <c r="CL4" s="63"/>
      <c r="CN4" s="63" t="s">
        <v>278</v>
      </c>
      <c r="CP4" s="62" t="s">
        <v>23</v>
      </c>
      <c r="CR4" s="63"/>
      <c r="CT4" s="63" t="s">
        <v>280</v>
      </c>
      <c r="CV4" s="62" t="s">
        <v>23</v>
      </c>
      <c r="CX4" s="63"/>
      <c r="CZ4" s="63" t="s">
        <v>283</v>
      </c>
      <c r="DB4" s="62" t="s">
        <v>23</v>
      </c>
      <c r="DD4" s="63"/>
      <c r="DF4" s="63" t="s">
        <v>286</v>
      </c>
      <c r="DH4" s="62" t="s">
        <v>23</v>
      </c>
      <c r="DJ4" s="63"/>
      <c r="DL4" s="63" t="s">
        <v>288</v>
      </c>
      <c r="DN4" s="62" t="s">
        <v>23</v>
      </c>
      <c r="DP4" s="63"/>
      <c r="DR4" s="63" t="s">
        <v>290</v>
      </c>
      <c r="DT4" s="62" t="s">
        <v>23</v>
      </c>
      <c r="DV4" s="63"/>
      <c r="DX4" s="63" t="s">
        <v>291</v>
      </c>
      <c r="DZ4" s="62" t="s">
        <v>23</v>
      </c>
      <c r="EB4" s="63"/>
      <c r="ED4" s="63" t="s">
        <v>292</v>
      </c>
      <c r="EF4" s="62" t="s">
        <v>23</v>
      </c>
      <c r="EH4" s="63"/>
      <c r="EJ4" s="63" t="s">
        <v>293</v>
      </c>
      <c r="EL4" s="62" t="s">
        <v>23</v>
      </c>
      <c r="EN4" s="63"/>
      <c r="EP4" s="63" t="s">
        <v>294</v>
      </c>
      <c r="ER4" s="62" t="s">
        <v>23</v>
      </c>
      <c r="ET4" s="63"/>
      <c r="EV4" s="63" t="s">
        <v>295</v>
      </c>
      <c r="EX4" s="62" t="s">
        <v>23</v>
      </c>
      <c r="EZ4" s="63"/>
      <c r="FB4" s="63" t="s">
        <v>296</v>
      </c>
      <c r="FD4" s="62" t="s">
        <v>23</v>
      </c>
      <c r="FF4" s="63"/>
      <c r="FH4" s="63" t="s">
        <v>297</v>
      </c>
      <c r="FJ4" s="62" t="s">
        <v>23</v>
      </c>
      <c r="FL4" s="63"/>
      <c r="FN4" s="63" t="s">
        <v>298</v>
      </c>
      <c r="FP4" s="62" t="s">
        <v>23</v>
      </c>
      <c r="FR4" s="63"/>
      <c r="FT4" s="63" t="s">
        <v>299</v>
      </c>
      <c r="FV4" s="62" t="s">
        <v>23</v>
      </c>
      <c r="FX4" s="63"/>
      <c r="FZ4" s="63" t="s">
        <v>300</v>
      </c>
      <c r="GB4" s="62" t="s">
        <v>23</v>
      </c>
      <c r="GD4" s="63"/>
      <c r="GF4" s="63" t="s">
        <v>301</v>
      </c>
      <c r="GH4" s="62" t="s">
        <v>23</v>
      </c>
      <c r="GJ4" s="63"/>
      <c r="GL4" s="63" t="s">
        <v>312</v>
      </c>
      <c r="GN4" s="62" t="s">
        <v>23</v>
      </c>
      <c r="GP4" s="63"/>
      <c r="GR4" s="63" t="s">
        <v>312</v>
      </c>
      <c r="GT4" s="62" t="s">
        <v>23</v>
      </c>
      <c r="GV4" s="63"/>
      <c r="GX4" s="63" t="s">
        <v>312</v>
      </c>
      <c r="GZ4" s="62" t="s">
        <v>23</v>
      </c>
      <c r="HB4" s="63"/>
    </row>
    <row r="5" spans="2:210" ht="20.25" customHeight="1" x14ac:dyDescent="0.25"/>
    <row r="6" spans="2:210" ht="20.399999999999999" x14ac:dyDescent="0.35">
      <c r="B6" s="77"/>
      <c r="C6" s="90"/>
      <c r="D6" s="90"/>
      <c r="E6" s="196"/>
      <c r="F6" s="196"/>
      <c r="H6" s="77"/>
      <c r="I6" s="90"/>
      <c r="J6" s="90"/>
      <c r="K6" s="196"/>
      <c r="L6" s="196"/>
      <c r="N6" s="77"/>
      <c r="O6" s="90"/>
      <c r="P6" s="90"/>
      <c r="Q6" s="196"/>
      <c r="R6" s="196"/>
      <c r="T6" s="77"/>
      <c r="U6" s="90"/>
      <c r="V6" s="90"/>
      <c r="W6" s="196"/>
      <c r="X6" s="196"/>
      <c r="Z6" s="77"/>
      <c r="AA6" s="90"/>
      <c r="AB6" s="90"/>
      <c r="AC6" s="196"/>
      <c r="AD6" s="196"/>
      <c r="AF6" s="77"/>
      <c r="AG6" s="90"/>
      <c r="AH6" s="90"/>
      <c r="AI6" s="196"/>
      <c r="AJ6" s="196"/>
      <c r="AL6" s="77"/>
      <c r="AM6" s="90"/>
      <c r="AN6" s="90"/>
      <c r="AO6" s="196"/>
      <c r="AP6" s="196"/>
      <c r="AR6" s="77"/>
      <c r="AS6" s="90"/>
      <c r="AT6" s="90"/>
      <c r="AU6" s="196"/>
      <c r="AV6" s="196"/>
      <c r="AX6" s="77"/>
      <c r="AY6" s="90"/>
      <c r="AZ6" s="90"/>
      <c r="BA6" s="196"/>
      <c r="BB6" s="196"/>
      <c r="BD6" s="77"/>
      <c r="BE6" s="90"/>
      <c r="BF6" s="90"/>
      <c r="BG6" s="196"/>
      <c r="BH6" s="196"/>
      <c r="BJ6" s="77"/>
      <c r="BK6" s="90"/>
      <c r="BL6" s="90"/>
      <c r="BM6" s="196"/>
      <c r="BN6" s="196"/>
      <c r="BP6" s="77"/>
      <c r="BQ6" s="90"/>
      <c r="BR6" s="90"/>
      <c r="BS6" s="196"/>
      <c r="BT6" s="196"/>
      <c r="BV6" s="77"/>
      <c r="BW6" s="90"/>
      <c r="BX6" s="90"/>
      <c r="BY6" s="196"/>
      <c r="BZ6" s="196"/>
      <c r="CB6" s="77"/>
      <c r="CC6" s="90"/>
      <c r="CD6" s="90"/>
      <c r="CE6" s="196"/>
      <c r="CF6" s="196"/>
      <c r="CH6" s="77"/>
      <c r="CI6" s="90"/>
      <c r="CJ6" s="90"/>
      <c r="CK6" s="196"/>
      <c r="CL6" s="196"/>
      <c r="CN6" s="77"/>
      <c r="CO6" s="90"/>
      <c r="CP6" s="90"/>
      <c r="CQ6" s="196"/>
      <c r="CR6" s="196"/>
      <c r="CT6" s="77"/>
      <c r="CU6" s="90"/>
      <c r="CV6" s="90"/>
      <c r="CW6" s="196"/>
      <c r="CX6" s="196"/>
      <c r="CZ6" s="77"/>
      <c r="DA6" s="90"/>
      <c r="DB6" s="90"/>
      <c r="DC6" s="196"/>
      <c r="DD6" s="196"/>
      <c r="DF6" s="77"/>
      <c r="DG6" s="90"/>
      <c r="DH6" s="90"/>
      <c r="DI6" s="196"/>
      <c r="DJ6" s="196"/>
      <c r="DL6" s="77"/>
      <c r="DM6" s="90"/>
      <c r="DN6" s="90"/>
      <c r="DO6" s="196"/>
      <c r="DP6" s="196"/>
      <c r="DR6" s="77"/>
      <c r="DS6" s="90"/>
      <c r="DT6" s="90"/>
      <c r="DU6" s="196"/>
      <c r="DV6" s="196"/>
      <c r="DX6" s="77"/>
      <c r="DY6" s="90"/>
      <c r="DZ6" s="90"/>
      <c r="EA6" s="196"/>
      <c r="EB6" s="196"/>
      <c r="ED6" s="77"/>
      <c r="EE6" s="90"/>
      <c r="EF6" s="90"/>
      <c r="EG6" s="196"/>
      <c r="EH6" s="196"/>
      <c r="EJ6" s="77"/>
      <c r="EK6" s="90"/>
      <c r="EL6" s="90"/>
      <c r="EM6" s="196"/>
      <c r="EN6" s="196"/>
      <c r="EP6" s="77"/>
      <c r="EQ6" s="90"/>
      <c r="ER6" s="90"/>
      <c r="ES6" s="196"/>
      <c r="ET6" s="196"/>
      <c r="EV6" s="77"/>
      <c r="EW6" s="90"/>
      <c r="EX6" s="90"/>
      <c r="EY6" s="196"/>
      <c r="EZ6" s="196"/>
      <c r="FB6" s="77"/>
      <c r="FC6" s="90"/>
      <c r="FD6" s="90"/>
      <c r="FE6" s="196"/>
      <c r="FF6" s="196"/>
      <c r="FH6" s="77"/>
      <c r="FI6" s="90"/>
      <c r="FJ6" s="90"/>
      <c r="FK6" s="196"/>
      <c r="FL6" s="196"/>
      <c r="FN6" s="77"/>
      <c r="FO6" s="90"/>
      <c r="FP6" s="90"/>
      <c r="FQ6" s="196"/>
      <c r="FR6" s="196"/>
      <c r="FT6" s="77"/>
      <c r="FU6" s="90"/>
      <c r="FV6" s="90"/>
      <c r="FW6" s="196"/>
      <c r="FX6" s="196"/>
      <c r="FZ6" s="77"/>
      <c r="GA6" s="90"/>
      <c r="GB6" s="90"/>
      <c r="GC6" s="196"/>
      <c r="GD6" s="196"/>
      <c r="GF6" s="77"/>
      <c r="GG6" s="90"/>
      <c r="GH6" s="90"/>
      <c r="GI6" s="196"/>
      <c r="GJ6" s="196"/>
      <c r="GL6" s="77"/>
      <c r="GM6" s="90"/>
      <c r="GN6" s="90"/>
      <c r="GO6" s="196"/>
      <c r="GP6" s="196"/>
      <c r="GR6" s="77"/>
      <c r="GS6" s="90"/>
      <c r="GT6" s="90"/>
      <c r="GU6" s="196"/>
      <c r="GV6" s="196"/>
      <c r="GX6" s="77"/>
      <c r="GY6" s="90"/>
      <c r="GZ6" s="90"/>
      <c r="HA6" s="196"/>
      <c r="HB6" s="196"/>
    </row>
    <row r="7" spans="2:210" ht="21" thickBot="1" x14ac:dyDescent="0.4">
      <c r="B7" s="59"/>
      <c r="C7" s="64"/>
      <c r="D7" s="90"/>
      <c r="E7" s="196"/>
      <c r="F7" s="72"/>
      <c r="H7" s="59"/>
      <c r="I7" s="64"/>
      <c r="J7" s="90"/>
      <c r="K7" s="196"/>
      <c r="L7" s="72"/>
      <c r="N7" s="59"/>
      <c r="O7" s="64"/>
      <c r="P7" s="90"/>
      <c r="Q7" s="196"/>
      <c r="R7" s="72"/>
      <c r="T7" s="59"/>
      <c r="U7" s="64"/>
      <c r="V7" s="90"/>
      <c r="W7" s="196"/>
      <c r="X7" s="72"/>
      <c r="Z7" s="59"/>
      <c r="AA7" s="64"/>
      <c r="AB7" s="90"/>
      <c r="AC7" s="196"/>
      <c r="AD7" s="72"/>
      <c r="AF7" s="59"/>
      <c r="AG7" s="64"/>
      <c r="AH7" s="90"/>
      <c r="AI7" s="196"/>
      <c r="AJ7" s="72"/>
      <c r="AL7" s="59"/>
      <c r="AM7" s="64"/>
      <c r="AN7" s="90"/>
      <c r="AO7" s="196"/>
      <c r="AP7" s="72"/>
      <c r="AR7" s="59"/>
      <c r="AS7" s="64"/>
      <c r="AT7" s="90"/>
      <c r="AU7" s="196"/>
      <c r="AV7" s="72"/>
      <c r="AX7" s="59"/>
      <c r="AY7" s="64"/>
      <c r="AZ7" s="90"/>
      <c r="BA7" s="196"/>
      <c r="BB7" s="72"/>
      <c r="BD7" s="59"/>
      <c r="BE7" s="64"/>
      <c r="BF7" s="90"/>
      <c r="BG7" s="196"/>
      <c r="BH7" s="72"/>
      <c r="BJ7" s="59"/>
      <c r="BK7" s="64"/>
      <c r="BL7" s="90"/>
      <c r="BM7" s="196"/>
      <c r="BN7" s="72"/>
      <c r="BP7" s="59"/>
      <c r="BQ7" s="64"/>
      <c r="BR7" s="90"/>
      <c r="BS7" s="196"/>
      <c r="BT7" s="72"/>
      <c r="BV7" s="59"/>
      <c r="BW7" s="64"/>
      <c r="BX7" s="90"/>
      <c r="BY7" s="196"/>
      <c r="BZ7" s="72"/>
      <c r="CB7" s="114"/>
      <c r="CC7" s="108"/>
      <c r="CD7" s="90"/>
      <c r="CE7" s="196"/>
      <c r="CF7" s="72"/>
      <c r="CH7" s="114"/>
      <c r="CI7" s="108"/>
      <c r="CJ7" s="90"/>
      <c r="CK7" s="196"/>
      <c r="CL7" s="72"/>
      <c r="CN7" s="59"/>
      <c r="CO7" s="64"/>
      <c r="CP7" s="90"/>
      <c r="CQ7" s="196"/>
      <c r="CR7" s="72"/>
      <c r="CT7" s="59"/>
      <c r="CU7" s="64"/>
      <c r="CV7" s="90"/>
      <c r="CW7" s="196"/>
      <c r="CX7" s="72"/>
      <c r="CZ7" s="59"/>
      <c r="DA7" s="64"/>
      <c r="DB7" s="90"/>
      <c r="DC7" s="196"/>
      <c r="DD7" s="72"/>
      <c r="DF7" s="59"/>
      <c r="DG7" s="64"/>
      <c r="DH7" s="90"/>
      <c r="DI7" s="196"/>
      <c r="DJ7" s="72"/>
      <c r="DL7" s="114"/>
      <c r="DM7" s="108"/>
      <c r="DN7" s="90"/>
      <c r="DO7" s="196"/>
      <c r="DP7" s="72"/>
      <c r="DR7" s="114"/>
      <c r="DS7" s="108"/>
      <c r="DT7" s="90"/>
      <c r="DU7" s="196"/>
      <c r="DV7" s="72"/>
      <c r="DX7" s="114"/>
      <c r="DY7" s="108"/>
      <c r="DZ7" s="90"/>
      <c r="EA7" s="196"/>
      <c r="EB7" s="72"/>
      <c r="ED7" s="114"/>
      <c r="EE7" s="108"/>
      <c r="EF7" s="90"/>
      <c r="EG7" s="196"/>
      <c r="EH7" s="72"/>
      <c r="EJ7" s="114"/>
      <c r="EK7" s="108"/>
      <c r="EL7" s="90"/>
      <c r="EM7" s="196"/>
      <c r="EN7" s="72"/>
      <c r="EP7" s="114"/>
      <c r="EQ7" s="108"/>
      <c r="ER7" s="90"/>
      <c r="ES7" s="196"/>
      <c r="ET7" s="72"/>
      <c r="EV7" s="114"/>
      <c r="EW7" s="108"/>
      <c r="EX7" s="90"/>
      <c r="EY7" s="196"/>
      <c r="EZ7" s="72"/>
      <c r="FB7" s="114"/>
      <c r="FC7" s="108"/>
      <c r="FD7" s="90"/>
      <c r="FE7" s="196"/>
      <c r="FF7" s="72"/>
      <c r="FH7" s="114"/>
      <c r="FI7" s="108"/>
      <c r="FJ7" s="90"/>
      <c r="FK7" s="196"/>
      <c r="FL7" s="72"/>
      <c r="FN7" s="114"/>
      <c r="FO7" s="108"/>
      <c r="FP7" s="90"/>
      <c r="FQ7" s="196"/>
      <c r="FR7" s="72"/>
      <c r="FT7" s="114"/>
      <c r="FU7" s="108"/>
      <c r="FV7" s="90"/>
      <c r="FW7" s="196"/>
      <c r="FX7" s="72"/>
      <c r="FZ7" s="114"/>
      <c r="GA7" s="108"/>
      <c r="GB7" s="90"/>
      <c r="GC7" s="196"/>
      <c r="GD7" s="72"/>
      <c r="GF7" s="114"/>
      <c r="GG7" s="108"/>
      <c r="GH7" s="90"/>
      <c r="GI7" s="196"/>
      <c r="GJ7" s="72"/>
      <c r="GL7" s="114"/>
      <c r="GM7" s="108"/>
      <c r="GN7" s="90"/>
      <c r="GO7" s="196"/>
      <c r="GP7" s="72"/>
      <c r="GR7" s="114"/>
      <c r="GS7" s="108"/>
      <c r="GT7" s="90"/>
      <c r="GU7" s="196"/>
      <c r="GV7" s="72"/>
      <c r="GX7" s="114"/>
      <c r="GY7" s="108"/>
      <c r="GZ7" s="90"/>
      <c r="HA7" s="196"/>
      <c r="HB7" s="72"/>
    </row>
    <row r="8" spans="2:210" ht="51.75" customHeight="1" thickBot="1" x14ac:dyDescent="0.4">
      <c r="B8" s="78" t="s">
        <v>63</v>
      </c>
      <c r="C8" s="83" t="s">
        <v>64</v>
      </c>
      <c r="D8" s="83" t="s">
        <v>65</v>
      </c>
      <c r="E8" s="79" t="s">
        <v>66</v>
      </c>
      <c r="F8" s="81"/>
      <c r="H8" s="78" t="s">
        <v>63</v>
      </c>
      <c r="I8" s="83" t="s">
        <v>64</v>
      </c>
      <c r="J8" s="83" t="s">
        <v>65</v>
      </c>
      <c r="K8" s="79" t="s">
        <v>66</v>
      </c>
      <c r="L8" s="81"/>
      <c r="N8" s="78" t="s">
        <v>63</v>
      </c>
      <c r="O8" s="83" t="s">
        <v>64</v>
      </c>
      <c r="P8" s="83" t="s">
        <v>65</v>
      </c>
      <c r="Q8" s="79" t="s">
        <v>66</v>
      </c>
      <c r="R8" s="81"/>
      <c r="T8" s="78" t="s">
        <v>63</v>
      </c>
      <c r="U8" s="83" t="s">
        <v>64</v>
      </c>
      <c r="V8" s="83" t="s">
        <v>65</v>
      </c>
      <c r="W8" s="79" t="s">
        <v>66</v>
      </c>
      <c r="X8" s="81"/>
      <c r="Z8" s="78" t="s">
        <v>63</v>
      </c>
      <c r="AA8" s="83" t="s">
        <v>64</v>
      </c>
      <c r="AB8" s="83" t="s">
        <v>65</v>
      </c>
      <c r="AC8" s="79" t="s">
        <v>66</v>
      </c>
      <c r="AD8" s="81"/>
      <c r="AF8" s="78" t="s">
        <v>63</v>
      </c>
      <c r="AG8" s="83" t="s">
        <v>64</v>
      </c>
      <c r="AH8" s="83" t="s">
        <v>65</v>
      </c>
      <c r="AI8" s="79" t="s">
        <v>66</v>
      </c>
      <c r="AJ8" s="81"/>
      <c r="AL8" s="78" t="s">
        <v>63</v>
      </c>
      <c r="AM8" s="83" t="s">
        <v>64</v>
      </c>
      <c r="AN8" s="83" t="s">
        <v>65</v>
      </c>
      <c r="AO8" s="79" t="s">
        <v>66</v>
      </c>
      <c r="AP8" s="81"/>
      <c r="AR8" s="78" t="s">
        <v>63</v>
      </c>
      <c r="AS8" s="83" t="s">
        <v>64</v>
      </c>
      <c r="AT8" s="83" t="s">
        <v>65</v>
      </c>
      <c r="AU8" s="79" t="s">
        <v>66</v>
      </c>
      <c r="AV8" s="81"/>
      <c r="AX8" s="78" t="s">
        <v>63</v>
      </c>
      <c r="AY8" s="83" t="s">
        <v>64</v>
      </c>
      <c r="AZ8" s="83" t="s">
        <v>65</v>
      </c>
      <c r="BA8" s="79" t="s">
        <v>66</v>
      </c>
      <c r="BB8" s="81"/>
      <c r="BD8" s="78" t="s">
        <v>63</v>
      </c>
      <c r="BE8" s="83" t="s">
        <v>64</v>
      </c>
      <c r="BF8" s="83" t="s">
        <v>65</v>
      </c>
      <c r="BG8" s="79" t="s">
        <v>66</v>
      </c>
      <c r="BH8" s="81"/>
      <c r="BJ8" s="78" t="s">
        <v>63</v>
      </c>
      <c r="BK8" s="83" t="s">
        <v>64</v>
      </c>
      <c r="BL8" s="83" t="s">
        <v>65</v>
      </c>
      <c r="BM8" s="79" t="s">
        <v>66</v>
      </c>
      <c r="BN8" s="81"/>
      <c r="BP8" s="78" t="s">
        <v>63</v>
      </c>
      <c r="BQ8" s="83" t="s">
        <v>64</v>
      </c>
      <c r="BR8" s="83" t="s">
        <v>65</v>
      </c>
      <c r="BS8" s="79" t="s">
        <v>66</v>
      </c>
      <c r="BT8" s="81"/>
      <c r="BV8" s="78" t="s">
        <v>63</v>
      </c>
      <c r="BW8" s="83" t="s">
        <v>64</v>
      </c>
      <c r="BX8" s="83" t="s">
        <v>65</v>
      </c>
      <c r="BY8" s="79" t="s">
        <v>66</v>
      </c>
      <c r="BZ8" s="81"/>
      <c r="CB8" s="78" t="s">
        <v>63</v>
      </c>
      <c r="CC8" s="83" t="s">
        <v>64</v>
      </c>
      <c r="CD8" s="83" t="s">
        <v>65</v>
      </c>
      <c r="CE8" s="79" t="s">
        <v>66</v>
      </c>
      <c r="CF8" s="81"/>
      <c r="CH8" s="78" t="s">
        <v>63</v>
      </c>
      <c r="CI8" s="83" t="s">
        <v>64</v>
      </c>
      <c r="CJ8" s="83" t="s">
        <v>65</v>
      </c>
      <c r="CK8" s="79" t="s">
        <v>66</v>
      </c>
      <c r="CL8" s="81"/>
      <c r="CN8" s="78" t="s">
        <v>63</v>
      </c>
      <c r="CO8" s="83" t="s">
        <v>64</v>
      </c>
      <c r="CP8" s="83" t="s">
        <v>65</v>
      </c>
      <c r="CQ8" s="79" t="s">
        <v>66</v>
      </c>
      <c r="CR8" s="81"/>
      <c r="CT8" s="78" t="s">
        <v>63</v>
      </c>
      <c r="CU8" s="83" t="s">
        <v>64</v>
      </c>
      <c r="CV8" s="83" t="s">
        <v>65</v>
      </c>
      <c r="CW8" s="79" t="s">
        <v>66</v>
      </c>
      <c r="CX8" s="81"/>
      <c r="CZ8" s="78" t="s">
        <v>63</v>
      </c>
      <c r="DA8" s="83" t="s">
        <v>64</v>
      </c>
      <c r="DB8" s="83" t="s">
        <v>65</v>
      </c>
      <c r="DC8" s="79" t="s">
        <v>66</v>
      </c>
      <c r="DD8" s="81"/>
      <c r="DF8" s="78" t="s">
        <v>63</v>
      </c>
      <c r="DG8" s="83" t="s">
        <v>64</v>
      </c>
      <c r="DH8" s="83" t="s">
        <v>65</v>
      </c>
      <c r="DI8" s="79" t="s">
        <v>66</v>
      </c>
      <c r="DJ8" s="81"/>
      <c r="DL8" s="78" t="s">
        <v>63</v>
      </c>
      <c r="DM8" s="83" t="s">
        <v>64</v>
      </c>
      <c r="DN8" s="83" t="s">
        <v>65</v>
      </c>
      <c r="DO8" s="79" t="s">
        <v>66</v>
      </c>
      <c r="DP8" s="81"/>
      <c r="DR8" s="78" t="s">
        <v>63</v>
      </c>
      <c r="DS8" s="83" t="s">
        <v>64</v>
      </c>
      <c r="DT8" s="83" t="s">
        <v>65</v>
      </c>
      <c r="DU8" s="79" t="s">
        <v>66</v>
      </c>
      <c r="DV8" s="81"/>
      <c r="DX8" s="78" t="s">
        <v>63</v>
      </c>
      <c r="DY8" s="83" t="s">
        <v>64</v>
      </c>
      <c r="DZ8" s="83" t="s">
        <v>65</v>
      </c>
      <c r="EA8" s="79" t="s">
        <v>66</v>
      </c>
      <c r="EB8" s="81"/>
      <c r="ED8" s="78" t="s">
        <v>63</v>
      </c>
      <c r="EE8" s="83" t="s">
        <v>64</v>
      </c>
      <c r="EF8" s="83" t="s">
        <v>65</v>
      </c>
      <c r="EG8" s="79" t="s">
        <v>66</v>
      </c>
      <c r="EH8" s="81"/>
      <c r="EJ8" s="78" t="s">
        <v>63</v>
      </c>
      <c r="EK8" s="83" t="s">
        <v>64</v>
      </c>
      <c r="EL8" s="83" t="s">
        <v>65</v>
      </c>
      <c r="EM8" s="79" t="s">
        <v>66</v>
      </c>
      <c r="EN8" s="81"/>
      <c r="EP8" s="78" t="s">
        <v>63</v>
      </c>
      <c r="EQ8" s="83" t="s">
        <v>64</v>
      </c>
      <c r="ER8" s="83" t="s">
        <v>65</v>
      </c>
      <c r="ES8" s="79" t="s">
        <v>66</v>
      </c>
      <c r="ET8" s="81"/>
      <c r="EV8" s="78" t="s">
        <v>63</v>
      </c>
      <c r="EW8" s="83" t="s">
        <v>64</v>
      </c>
      <c r="EX8" s="83" t="s">
        <v>65</v>
      </c>
      <c r="EY8" s="79" t="s">
        <v>66</v>
      </c>
      <c r="EZ8" s="81"/>
      <c r="FB8" s="78" t="s">
        <v>63</v>
      </c>
      <c r="FC8" s="83" t="s">
        <v>64</v>
      </c>
      <c r="FD8" s="83" t="s">
        <v>65</v>
      </c>
      <c r="FE8" s="79" t="s">
        <v>66</v>
      </c>
      <c r="FF8" s="81"/>
      <c r="FH8" s="78" t="s">
        <v>63</v>
      </c>
      <c r="FI8" s="83" t="s">
        <v>64</v>
      </c>
      <c r="FJ8" s="83" t="s">
        <v>65</v>
      </c>
      <c r="FK8" s="79" t="s">
        <v>66</v>
      </c>
      <c r="FL8" s="81"/>
      <c r="FN8" s="78" t="s">
        <v>63</v>
      </c>
      <c r="FO8" s="83" t="s">
        <v>64</v>
      </c>
      <c r="FP8" s="83" t="s">
        <v>65</v>
      </c>
      <c r="FQ8" s="79" t="s">
        <v>66</v>
      </c>
      <c r="FR8" s="81"/>
      <c r="FT8" s="78" t="s">
        <v>63</v>
      </c>
      <c r="FU8" s="83" t="s">
        <v>64</v>
      </c>
      <c r="FV8" s="83" t="s">
        <v>65</v>
      </c>
      <c r="FW8" s="79" t="s">
        <v>66</v>
      </c>
      <c r="FX8" s="81"/>
      <c r="FZ8" s="78" t="s">
        <v>63</v>
      </c>
      <c r="GA8" s="83" t="s">
        <v>64</v>
      </c>
      <c r="GB8" s="83" t="s">
        <v>65</v>
      </c>
      <c r="GC8" s="79" t="s">
        <v>66</v>
      </c>
      <c r="GD8" s="81"/>
      <c r="GF8" s="78" t="s">
        <v>63</v>
      </c>
      <c r="GG8" s="83" t="s">
        <v>64</v>
      </c>
      <c r="GH8" s="83" t="s">
        <v>65</v>
      </c>
      <c r="GI8" s="79" t="s">
        <v>66</v>
      </c>
      <c r="GJ8" s="81"/>
      <c r="GL8" s="78" t="s">
        <v>63</v>
      </c>
      <c r="GM8" s="83" t="s">
        <v>64</v>
      </c>
      <c r="GN8" s="83" t="s">
        <v>65</v>
      </c>
      <c r="GO8" s="79" t="s">
        <v>66</v>
      </c>
      <c r="GP8" s="81"/>
      <c r="GR8" s="78" t="s">
        <v>63</v>
      </c>
      <c r="GS8" s="83" t="s">
        <v>64</v>
      </c>
      <c r="GT8" s="83" t="s">
        <v>65</v>
      </c>
      <c r="GU8" s="79" t="s">
        <v>66</v>
      </c>
      <c r="GV8" s="81"/>
      <c r="GX8" s="78" t="s">
        <v>63</v>
      </c>
      <c r="GY8" s="83" t="s">
        <v>64</v>
      </c>
      <c r="GZ8" s="83" t="s">
        <v>65</v>
      </c>
      <c r="HA8" s="79" t="s">
        <v>66</v>
      </c>
      <c r="HB8" s="81"/>
    </row>
    <row r="9" spans="2:210" ht="32.25" customHeight="1" x14ac:dyDescent="0.35">
      <c r="B9" s="63"/>
      <c r="C9" s="148"/>
      <c r="D9" s="124"/>
      <c r="E9" s="64"/>
      <c r="F9" s="72"/>
      <c r="H9" s="63"/>
      <c r="I9" s="148"/>
      <c r="J9" s="124"/>
      <c r="K9" s="64"/>
      <c r="L9" s="72"/>
      <c r="N9" s="63"/>
      <c r="O9" s="148"/>
      <c r="P9" s="124"/>
      <c r="Q9" s="64"/>
      <c r="R9" s="72"/>
      <c r="T9" s="63"/>
      <c r="U9" s="148"/>
      <c r="V9" s="124"/>
      <c r="W9" s="64"/>
      <c r="X9" s="72"/>
      <c r="Z9" s="63"/>
      <c r="AA9" s="148"/>
      <c r="AB9" s="124"/>
      <c r="AC9" s="64"/>
      <c r="AD9" s="72"/>
      <c r="AF9" s="63"/>
      <c r="AG9" s="148"/>
      <c r="AH9" s="124"/>
      <c r="AI9" s="64"/>
      <c r="AJ9" s="72"/>
      <c r="AL9" s="63"/>
      <c r="AM9" s="148"/>
      <c r="AN9" s="124"/>
      <c r="AO9" s="64"/>
      <c r="AP9" s="72"/>
      <c r="AR9" s="63"/>
      <c r="AS9" s="148"/>
      <c r="AT9" s="124"/>
      <c r="AU9" s="64"/>
      <c r="AV9" s="72"/>
      <c r="AX9" s="63"/>
      <c r="AY9" s="148"/>
      <c r="AZ9" s="124"/>
      <c r="BA9" s="64"/>
      <c r="BB9" s="72"/>
      <c r="BD9" s="63"/>
      <c r="BE9" s="148"/>
      <c r="BF9" s="124"/>
      <c r="BG9" s="64"/>
      <c r="BH9" s="72"/>
      <c r="BJ9" s="63"/>
      <c r="BK9" s="148"/>
      <c r="BL9" s="124"/>
      <c r="BM9" s="64"/>
      <c r="BN9" s="72"/>
      <c r="BP9" s="63"/>
      <c r="BQ9" s="148"/>
      <c r="BR9" s="124"/>
      <c r="BS9" s="64"/>
      <c r="BT9" s="72"/>
      <c r="BV9" s="63"/>
      <c r="BW9" s="148"/>
      <c r="BX9" s="124"/>
      <c r="BY9" s="64"/>
      <c r="BZ9" s="72"/>
      <c r="CB9" s="63"/>
      <c r="CC9" s="167"/>
      <c r="CD9" s="124"/>
      <c r="CE9" s="108"/>
      <c r="CF9" s="72"/>
      <c r="CH9" s="63"/>
      <c r="CI9" s="167"/>
      <c r="CJ9" s="124"/>
      <c r="CK9" s="108"/>
      <c r="CL9" s="72"/>
      <c r="CN9" s="63"/>
      <c r="CO9" s="148"/>
      <c r="CP9" s="124"/>
      <c r="CQ9" s="64"/>
      <c r="CR9" s="72"/>
      <c r="CT9" s="63"/>
      <c r="CU9" s="148"/>
      <c r="CV9" s="124"/>
      <c r="CW9" s="64"/>
      <c r="CX9" s="72"/>
      <c r="CZ9" s="63"/>
      <c r="DA9" s="148"/>
      <c r="DB9" s="124"/>
      <c r="DC9" s="64"/>
      <c r="DD9" s="72"/>
      <c r="DF9" s="63"/>
      <c r="DG9" s="148"/>
      <c r="DH9" s="124"/>
      <c r="DI9" s="64"/>
      <c r="DJ9" s="72"/>
      <c r="DL9" s="63"/>
      <c r="DM9" s="167"/>
      <c r="DN9" s="124"/>
      <c r="DO9" s="108"/>
      <c r="DP9" s="72"/>
      <c r="DR9" s="63"/>
      <c r="DS9" s="167"/>
      <c r="DT9" s="124"/>
      <c r="DU9" s="108"/>
      <c r="DV9" s="72"/>
      <c r="DX9" s="63"/>
      <c r="DY9" s="167"/>
      <c r="DZ9" s="124"/>
      <c r="EA9" s="108"/>
      <c r="EB9" s="72"/>
      <c r="ED9" s="63"/>
      <c r="EE9" s="167"/>
      <c r="EF9" s="124"/>
      <c r="EG9" s="108"/>
      <c r="EH9" s="72"/>
      <c r="EJ9" s="63"/>
      <c r="EK9" s="167"/>
      <c r="EL9" s="124"/>
      <c r="EM9" s="108"/>
      <c r="EN9" s="72"/>
      <c r="EP9" s="63"/>
      <c r="EQ9" s="167"/>
      <c r="ER9" s="124"/>
      <c r="ES9" s="108"/>
      <c r="ET9" s="72"/>
      <c r="EV9" s="63"/>
      <c r="EW9" s="167"/>
      <c r="EX9" s="124"/>
      <c r="EY9" s="108"/>
      <c r="EZ9" s="72"/>
      <c r="FB9" s="63"/>
      <c r="FC9" s="167"/>
      <c r="FD9" s="124"/>
      <c r="FE9" s="108"/>
      <c r="FF9" s="72"/>
      <c r="FH9" s="63"/>
      <c r="FI9" s="167"/>
      <c r="FJ9" s="124"/>
      <c r="FK9" s="108"/>
      <c r="FL9" s="72"/>
      <c r="FN9" s="63"/>
      <c r="FO9" s="167"/>
      <c r="FP9" s="124"/>
      <c r="FQ9" s="108"/>
      <c r="FR9" s="72"/>
      <c r="FT9" s="63"/>
      <c r="FU9" s="167"/>
      <c r="FV9" s="124"/>
      <c r="FW9" s="108"/>
      <c r="FX9" s="72"/>
      <c r="FZ9" s="63"/>
      <c r="GA9" s="167"/>
      <c r="GB9" s="124"/>
      <c r="GC9" s="108"/>
      <c r="GD9" s="72"/>
      <c r="GF9" s="63"/>
      <c r="GG9" s="167"/>
      <c r="GH9" s="124"/>
      <c r="GI9" s="108"/>
      <c r="GJ9" s="72"/>
      <c r="GL9" s="63"/>
      <c r="GM9" s="167"/>
      <c r="GN9" s="124"/>
      <c r="GO9" s="108"/>
      <c r="GP9" s="72"/>
      <c r="GR9" s="63"/>
      <c r="GS9" s="167"/>
      <c r="GT9" s="124"/>
      <c r="GU9" s="108"/>
      <c r="GV9" s="72"/>
      <c r="GX9" s="63"/>
      <c r="GY9" s="167"/>
      <c r="GZ9" s="124"/>
      <c r="HA9" s="108"/>
      <c r="HB9" s="72"/>
    </row>
    <row r="10" spans="2:210" ht="72.75" customHeight="1" x14ac:dyDescent="0.35">
      <c r="B10" s="59">
        <v>43347</v>
      </c>
      <c r="C10" s="197" t="s">
        <v>136</v>
      </c>
      <c r="D10" s="124">
        <v>3</v>
      </c>
      <c r="E10" s="198" t="s">
        <v>137</v>
      </c>
      <c r="F10" s="72">
        <v>25</v>
      </c>
      <c r="H10" s="59">
        <v>43347</v>
      </c>
      <c r="I10" s="197" t="s">
        <v>138</v>
      </c>
      <c r="J10" s="124">
        <v>3</v>
      </c>
      <c r="K10" s="198" t="s">
        <v>137</v>
      </c>
      <c r="L10" s="72">
        <v>390</v>
      </c>
      <c r="N10" s="59">
        <v>43349</v>
      </c>
      <c r="O10" s="197" t="s">
        <v>139</v>
      </c>
      <c r="P10" s="124">
        <v>5</v>
      </c>
      <c r="Q10" s="198" t="s">
        <v>140</v>
      </c>
      <c r="R10" s="72">
        <v>250</v>
      </c>
      <c r="T10" s="59">
        <v>43350</v>
      </c>
      <c r="U10" s="197" t="s">
        <v>141</v>
      </c>
      <c r="V10" s="124">
        <v>3</v>
      </c>
      <c r="W10" s="198" t="s">
        <v>142</v>
      </c>
      <c r="X10" s="72">
        <v>8.8000000000000007</v>
      </c>
      <c r="Z10" s="59">
        <v>43357</v>
      </c>
      <c r="AA10" s="197" t="s">
        <v>143</v>
      </c>
      <c r="AB10" s="124" t="s">
        <v>76</v>
      </c>
      <c r="AC10" s="198" t="s">
        <v>144</v>
      </c>
      <c r="AD10" s="72">
        <v>30</v>
      </c>
      <c r="AF10" s="59">
        <v>43362</v>
      </c>
      <c r="AG10" s="197" t="s">
        <v>139</v>
      </c>
      <c r="AH10" s="124">
        <v>5</v>
      </c>
      <c r="AI10" s="198" t="s">
        <v>140</v>
      </c>
      <c r="AJ10" s="72">
        <v>650</v>
      </c>
      <c r="AL10" s="59">
        <v>43373</v>
      </c>
      <c r="AM10" s="197" t="s">
        <v>145</v>
      </c>
      <c r="AN10" s="124">
        <v>11</v>
      </c>
      <c r="AO10" s="198" t="s">
        <v>146</v>
      </c>
      <c r="AP10" s="72">
        <v>2.5</v>
      </c>
      <c r="AR10" s="59">
        <v>43373</v>
      </c>
      <c r="AS10" s="197" t="s">
        <v>145</v>
      </c>
      <c r="AT10" s="124">
        <v>11</v>
      </c>
      <c r="AU10" s="198" t="s">
        <v>147</v>
      </c>
      <c r="AV10" s="72">
        <v>25.2</v>
      </c>
      <c r="AX10" s="59">
        <v>43399</v>
      </c>
      <c r="AY10" s="197" t="s">
        <v>254</v>
      </c>
      <c r="AZ10" s="124">
        <v>3</v>
      </c>
      <c r="BA10" s="198" t="s">
        <v>257</v>
      </c>
      <c r="BB10" s="72">
        <v>169.9</v>
      </c>
      <c r="BD10" s="114">
        <v>43404</v>
      </c>
      <c r="BE10" s="197" t="s">
        <v>145</v>
      </c>
      <c r="BF10" s="124">
        <v>11</v>
      </c>
      <c r="BG10" s="198" t="s">
        <v>256</v>
      </c>
      <c r="BH10" s="72">
        <v>2.5</v>
      </c>
      <c r="BJ10" s="59">
        <v>43409</v>
      </c>
      <c r="BK10" s="197" t="s">
        <v>260</v>
      </c>
      <c r="BL10" s="124">
        <v>3</v>
      </c>
      <c r="BM10" s="198" t="s">
        <v>261</v>
      </c>
      <c r="BN10" s="72">
        <v>330</v>
      </c>
      <c r="BP10" s="59">
        <v>43420</v>
      </c>
      <c r="BQ10" s="197" t="s">
        <v>266</v>
      </c>
      <c r="BR10" s="124">
        <v>3</v>
      </c>
      <c r="BS10" s="198" t="s">
        <v>267</v>
      </c>
      <c r="BT10" s="72">
        <v>110</v>
      </c>
      <c r="BV10" s="59">
        <v>43432</v>
      </c>
      <c r="BW10" s="197" t="s">
        <v>269</v>
      </c>
      <c r="BX10" s="124">
        <v>3</v>
      </c>
      <c r="BY10" s="198" t="s">
        <v>270</v>
      </c>
      <c r="BZ10" s="72">
        <v>31</v>
      </c>
      <c r="CB10" s="114">
        <v>43432</v>
      </c>
      <c r="CC10" s="197" t="s">
        <v>272</v>
      </c>
      <c r="CD10" s="124">
        <v>3</v>
      </c>
      <c r="CE10" s="198" t="s">
        <v>270</v>
      </c>
      <c r="CF10" s="72">
        <v>65.8</v>
      </c>
      <c r="CH10" s="114">
        <v>43434</v>
      </c>
      <c r="CI10" s="197" t="s">
        <v>145</v>
      </c>
      <c r="CJ10" s="124">
        <v>11</v>
      </c>
      <c r="CK10" s="198" t="s">
        <v>274</v>
      </c>
      <c r="CL10" s="72">
        <v>2.5</v>
      </c>
      <c r="CN10" s="59">
        <v>43451</v>
      </c>
      <c r="CO10" s="289" t="s">
        <v>279</v>
      </c>
      <c r="CP10" s="124">
        <v>3</v>
      </c>
      <c r="CQ10" s="197" t="s">
        <v>141</v>
      </c>
      <c r="CR10" s="72">
        <v>34</v>
      </c>
      <c r="CT10" s="59">
        <v>43452</v>
      </c>
      <c r="CU10" s="197" t="s">
        <v>281</v>
      </c>
      <c r="CV10" s="124">
        <v>10</v>
      </c>
      <c r="CW10" s="198" t="s">
        <v>282</v>
      </c>
      <c r="CX10" s="72">
        <v>1092.48</v>
      </c>
      <c r="CZ10" s="59">
        <v>43453</v>
      </c>
      <c r="DA10" s="197" t="s">
        <v>285</v>
      </c>
      <c r="DB10" s="124">
        <v>3</v>
      </c>
      <c r="DC10" s="198" t="s">
        <v>284</v>
      </c>
      <c r="DD10" s="72">
        <v>14.6</v>
      </c>
      <c r="DF10" s="59">
        <v>43455</v>
      </c>
      <c r="DG10" s="197" t="s">
        <v>281</v>
      </c>
      <c r="DH10" s="124">
        <v>10</v>
      </c>
      <c r="DI10" s="198" t="s">
        <v>287</v>
      </c>
      <c r="DJ10" s="72">
        <v>34.14</v>
      </c>
      <c r="DL10" s="114">
        <v>43465</v>
      </c>
      <c r="DM10" s="197" t="s">
        <v>209</v>
      </c>
      <c r="DN10" s="124">
        <v>3</v>
      </c>
      <c r="DO10" s="198" t="s">
        <v>289</v>
      </c>
      <c r="DP10" s="72">
        <v>280.27999999999997</v>
      </c>
      <c r="DR10" s="114">
        <v>43465</v>
      </c>
      <c r="DS10" s="197" t="s">
        <v>224</v>
      </c>
      <c r="DT10" s="124">
        <v>3</v>
      </c>
      <c r="DU10" s="198" t="s">
        <v>289</v>
      </c>
      <c r="DV10" s="72">
        <v>232.9</v>
      </c>
      <c r="DX10" s="114">
        <v>43465</v>
      </c>
      <c r="DY10" s="197" t="s">
        <v>197</v>
      </c>
      <c r="DZ10" s="124">
        <v>3</v>
      </c>
      <c r="EA10" s="198" t="s">
        <v>289</v>
      </c>
      <c r="EB10" s="72">
        <v>802.7</v>
      </c>
      <c r="ED10" s="114">
        <v>43465</v>
      </c>
      <c r="EE10" s="197" t="s">
        <v>206</v>
      </c>
      <c r="EF10" s="124">
        <v>3</v>
      </c>
      <c r="EG10" s="198" t="s">
        <v>289</v>
      </c>
      <c r="EH10" s="72">
        <v>252.95</v>
      </c>
      <c r="EJ10" s="114">
        <v>43465</v>
      </c>
      <c r="EK10" s="197" t="s">
        <v>199</v>
      </c>
      <c r="EL10" s="124">
        <v>3</v>
      </c>
      <c r="EM10" s="198" t="s">
        <v>289</v>
      </c>
      <c r="EN10" s="72">
        <v>233.12</v>
      </c>
      <c r="EP10" s="114">
        <v>43465</v>
      </c>
      <c r="EQ10" s="197" t="s">
        <v>198</v>
      </c>
      <c r="ER10" s="124">
        <v>3</v>
      </c>
      <c r="ES10" s="198" t="s">
        <v>289</v>
      </c>
      <c r="ET10" s="72">
        <v>800.38</v>
      </c>
      <c r="EV10" s="114">
        <v>43465</v>
      </c>
      <c r="EW10" s="197" t="s">
        <v>200</v>
      </c>
      <c r="EX10" s="124">
        <v>3</v>
      </c>
      <c r="EY10" s="198" t="s">
        <v>289</v>
      </c>
      <c r="EZ10" s="72">
        <v>3613.06</v>
      </c>
      <c r="FB10" s="114">
        <v>43465</v>
      </c>
      <c r="FC10" s="197" t="s">
        <v>201</v>
      </c>
      <c r="FD10" s="124">
        <v>3</v>
      </c>
      <c r="FE10" s="198" t="s">
        <v>289</v>
      </c>
      <c r="FF10" s="72">
        <v>316.2</v>
      </c>
      <c r="FH10" s="114">
        <v>43465</v>
      </c>
      <c r="FI10" s="197" t="s">
        <v>202</v>
      </c>
      <c r="FJ10" s="124">
        <v>3</v>
      </c>
      <c r="FK10" s="198" t="s">
        <v>289</v>
      </c>
      <c r="FL10" s="72">
        <v>427.5</v>
      </c>
      <c r="FN10" s="114">
        <v>43465</v>
      </c>
      <c r="FO10" s="197" t="s">
        <v>203</v>
      </c>
      <c r="FP10" s="124">
        <v>3</v>
      </c>
      <c r="FQ10" s="198" t="s">
        <v>289</v>
      </c>
      <c r="FR10" s="72">
        <v>2620.73</v>
      </c>
      <c r="FT10" s="114">
        <v>43465</v>
      </c>
      <c r="FU10" s="197" t="s">
        <v>204</v>
      </c>
      <c r="FV10" s="124">
        <v>3</v>
      </c>
      <c r="FW10" s="198" t="s">
        <v>289</v>
      </c>
      <c r="FX10" s="72">
        <v>2692</v>
      </c>
      <c r="FZ10" s="114">
        <v>43465</v>
      </c>
      <c r="GA10" s="197" t="s">
        <v>195</v>
      </c>
      <c r="GB10" s="124">
        <v>3</v>
      </c>
      <c r="GC10" s="198" t="s">
        <v>289</v>
      </c>
      <c r="GD10" s="72">
        <v>5048.12</v>
      </c>
      <c r="GF10" s="114">
        <v>43465</v>
      </c>
      <c r="GG10" s="197" t="s">
        <v>145</v>
      </c>
      <c r="GH10" s="124">
        <v>11</v>
      </c>
      <c r="GI10" s="198" t="s">
        <v>302</v>
      </c>
      <c r="GJ10" s="72">
        <v>2.5</v>
      </c>
      <c r="GL10" s="114"/>
      <c r="GM10" s="197"/>
      <c r="GN10" s="124"/>
      <c r="GO10" s="198"/>
      <c r="GP10" s="72"/>
      <c r="GR10" s="114"/>
      <c r="GS10" s="197"/>
      <c r="GT10" s="124"/>
      <c r="GU10" s="198"/>
      <c r="GV10" s="72"/>
      <c r="GX10" s="114"/>
      <c r="GY10" s="197"/>
      <c r="GZ10" s="124">
        <v>11</v>
      </c>
      <c r="HA10" s="198"/>
      <c r="HB10" s="72"/>
    </row>
    <row r="11" spans="2:210" ht="28.5" customHeight="1" x14ac:dyDescent="0.35">
      <c r="B11" s="72"/>
      <c r="C11" s="128"/>
      <c r="D11" s="63"/>
      <c r="E11" s="63"/>
      <c r="F11" s="124"/>
      <c r="H11" s="72"/>
      <c r="I11" s="128"/>
      <c r="J11" s="63"/>
      <c r="K11" s="63"/>
      <c r="L11" s="124"/>
      <c r="N11" s="72"/>
      <c r="O11" s="128"/>
      <c r="P11" s="63"/>
      <c r="Q11" s="63"/>
      <c r="R11" s="124"/>
      <c r="T11" s="72"/>
      <c r="U11" s="128"/>
      <c r="V11" s="63"/>
      <c r="W11" s="63"/>
      <c r="X11" s="124"/>
      <c r="Z11" s="72"/>
      <c r="AA11" s="128"/>
      <c r="AB11" s="63"/>
      <c r="AC11" s="63"/>
      <c r="AD11" s="124"/>
      <c r="AF11" s="72"/>
      <c r="AG11" s="128"/>
      <c r="AH11" s="63"/>
      <c r="AI11" s="63"/>
      <c r="AJ11" s="124"/>
      <c r="AL11" s="72"/>
      <c r="AM11" s="128"/>
      <c r="AN11" s="63"/>
      <c r="AO11" s="63"/>
      <c r="AP11" s="124"/>
      <c r="AR11" s="72"/>
      <c r="AS11" s="128"/>
      <c r="AT11" s="63"/>
      <c r="AU11" s="63"/>
      <c r="AV11" s="124"/>
      <c r="AX11" s="72"/>
      <c r="AY11" s="128"/>
      <c r="AZ11" s="63"/>
      <c r="BA11" s="63"/>
      <c r="BB11" s="124"/>
      <c r="BD11" s="72"/>
      <c r="BE11" s="128"/>
      <c r="BF11" s="63"/>
      <c r="BG11" s="63"/>
      <c r="BH11" s="124"/>
      <c r="BJ11" s="72"/>
      <c r="BK11" s="128"/>
      <c r="BL11" s="63"/>
      <c r="BM11" s="63"/>
      <c r="BN11" s="124"/>
      <c r="BP11" s="72"/>
      <c r="BQ11" s="128"/>
      <c r="BR11" s="63"/>
      <c r="BS11" s="63"/>
      <c r="BT11" s="124"/>
      <c r="BV11" s="72"/>
      <c r="BW11" s="128"/>
      <c r="BX11" s="63"/>
      <c r="BY11" s="63"/>
      <c r="BZ11" s="124"/>
      <c r="CB11" s="72"/>
      <c r="CC11" s="128"/>
      <c r="CD11" s="63"/>
      <c r="CE11" s="63"/>
      <c r="CF11" s="124"/>
      <c r="CH11" s="72"/>
      <c r="CI11" s="128"/>
      <c r="CJ11" s="63"/>
      <c r="CK11" s="63"/>
      <c r="CL11" s="124"/>
      <c r="CN11" s="72"/>
      <c r="CO11" s="128"/>
      <c r="CP11" s="63"/>
      <c r="CQ11" s="63"/>
      <c r="CR11" s="124"/>
      <c r="CT11" s="72"/>
      <c r="CU11" s="128"/>
      <c r="CV11" s="63"/>
      <c r="CW11" s="63"/>
      <c r="CX11" s="124"/>
      <c r="CZ11" s="72"/>
      <c r="DA11" s="128"/>
      <c r="DB11" s="63"/>
      <c r="DC11" s="63"/>
      <c r="DD11" s="124"/>
      <c r="DF11" s="72"/>
      <c r="DG11" s="128"/>
      <c r="DH11" s="63"/>
      <c r="DI11" s="63"/>
      <c r="DJ11" s="124"/>
      <c r="DL11" s="72"/>
      <c r="DM11" s="128"/>
      <c r="DN11" s="63"/>
      <c r="DO11" s="122"/>
      <c r="DP11" s="124"/>
      <c r="DR11" s="72"/>
      <c r="DS11" s="128"/>
      <c r="DT11" s="63"/>
      <c r="DU11" s="122"/>
      <c r="DV11" s="124"/>
      <c r="DX11" s="72"/>
      <c r="DY11" s="128"/>
      <c r="DZ11" s="63"/>
      <c r="EA11" s="122"/>
      <c r="EB11" s="124"/>
      <c r="ED11" s="72"/>
      <c r="EE11" s="128"/>
      <c r="EF11" s="63"/>
      <c r="EG11" s="63"/>
      <c r="EH11" s="124"/>
      <c r="EJ11" s="72"/>
      <c r="EK11" s="128"/>
      <c r="EL11" s="63"/>
      <c r="EM11" s="63"/>
      <c r="EN11" s="124"/>
      <c r="EP11" s="72"/>
      <c r="EQ11" s="128"/>
      <c r="ER11" s="63"/>
      <c r="ES11" s="63"/>
      <c r="ET11" s="124"/>
      <c r="EV11" s="72"/>
      <c r="EW11" s="128"/>
      <c r="EX11" s="63"/>
      <c r="EY11" s="63"/>
      <c r="EZ11" s="124"/>
      <c r="FB11" s="72"/>
      <c r="FC11" s="128"/>
      <c r="FD11" s="63"/>
      <c r="FE11" s="63"/>
      <c r="FF11" s="124"/>
      <c r="FH11" s="72"/>
      <c r="FI11" s="128"/>
      <c r="FJ11" s="63"/>
      <c r="FK11" s="63"/>
      <c r="FL11" s="124"/>
      <c r="FN11" s="72"/>
      <c r="FO11" s="128"/>
      <c r="FP11" s="63"/>
      <c r="FQ11" s="63"/>
      <c r="FR11" s="124"/>
      <c r="FT11" s="72"/>
      <c r="FU11" s="128"/>
      <c r="FV11" s="63"/>
      <c r="FW11" s="63"/>
      <c r="FX11" s="124"/>
      <c r="FZ11" s="72"/>
      <c r="GA11" s="128"/>
      <c r="GB11" s="63"/>
      <c r="GC11" s="63"/>
      <c r="GD11" s="124"/>
      <c r="GF11" s="72"/>
      <c r="GG11" s="128"/>
      <c r="GH11" s="63"/>
      <c r="GI11" s="63"/>
      <c r="GJ11" s="124"/>
      <c r="GL11" s="72"/>
      <c r="GM11" s="128"/>
      <c r="GN11" s="63"/>
      <c r="GO11" s="63"/>
      <c r="GP11" s="124"/>
      <c r="GR11" s="72"/>
      <c r="GS11" s="128"/>
      <c r="GT11" s="63"/>
      <c r="GU11" s="63"/>
      <c r="GV11" s="124"/>
      <c r="GX11" s="72"/>
      <c r="GY11" s="128"/>
      <c r="GZ11" s="63"/>
      <c r="HA11" s="63"/>
      <c r="HB11" s="124"/>
    </row>
    <row r="12" spans="2:210" ht="29.25" customHeight="1" x14ac:dyDescent="0.35">
      <c r="B12" s="72"/>
      <c r="C12" s="55"/>
      <c r="D12" s="63"/>
      <c r="E12" s="63"/>
      <c r="F12" s="122"/>
      <c r="H12" s="72"/>
      <c r="I12" s="55"/>
      <c r="J12" s="63"/>
      <c r="K12" s="63"/>
      <c r="L12" s="122"/>
      <c r="N12" s="72"/>
      <c r="O12" s="55"/>
      <c r="P12" s="63"/>
      <c r="Q12" s="63"/>
      <c r="R12" s="122"/>
      <c r="T12" s="72"/>
      <c r="U12" s="55"/>
      <c r="V12" s="63"/>
      <c r="W12" s="63"/>
      <c r="X12" s="122"/>
      <c r="Z12" s="72"/>
      <c r="AA12" s="55"/>
      <c r="AB12" s="63"/>
      <c r="AC12" s="63"/>
      <c r="AD12" s="122"/>
      <c r="AF12" s="72"/>
      <c r="AG12" s="55"/>
      <c r="AH12" s="63"/>
      <c r="AI12" s="63"/>
      <c r="AJ12" s="122"/>
      <c r="AL12" s="72"/>
      <c r="AM12" s="55"/>
      <c r="AN12" s="63"/>
      <c r="AO12" s="63"/>
      <c r="AP12" s="122"/>
      <c r="AR12" s="72"/>
      <c r="AS12" s="55"/>
      <c r="AT12" s="63"/>
      <c r="AU12" s="63"/>
      <c r="AV12" s="122"/>
      <c r="AX12" s="72"/>
      <c r="AY12" s="55"/>
      <c r="AZ12" s="63"/>
      <c r="BA12" s="63"/>
      <c r="BB12" s="122"/>
      <c r="BD12" s="72"/>
      <c r="BE12" s="55"/>
      <c r="BF12" s="63"/>
      <c r="BG12" s="63"/>
      <c r="BH12" s="122"/>
      <c r="BJ12" s="72"/>
      <c r="BK12" s="55"/>
      <c r="BL12" s="63"/>
      <c r="BM12" s="63"/>
      <c r="BN12" s="122"/>
      <c r="BP12" s="72"/>
      <c r="BQ12" s="55"/>
      <c r="BR12" s="63"/>
      <c r="BS12" s="63"/>
      <c r="BT12" s="122"/>
      <c r="BV12" s="72"/>
      <c r="BW12" s="55"/>
      <c r="BX12" s="63"/>
      <c r="BY12" s="63"/>
      <c r="BZ12" s="122"/>
      <c r="CB12" s="72"/>
      <c r="CC12" s="55"/>
      <c r="CD12" s="63"/>
      <c r="CE12" s="63"/>
      <c r="CF12" s="122"/>
      <c r="CH12" s="72"/>
      <c r="CI12" s="55"/>
      <c r="CJ12" s="63"/>
      <c r="CK12" s="63"/>
      <c r="CL12" s="122"/>
      <c r="CN12" s="72"/>
      <c r="CO12" s="55"/>
      <c r="CP12" s="63"/>
      <c r="CQ12" s="63"/>
      <c r="CR12" s="122"/>
      <c r="CT12" s="72"/>
      <c r="CU12" s="55"/>
      <c r="CV12" s="63"/>
      <c r="CW12" s="63"/>
      <c r="CX12" s="122"/>
      <c r="CZ12" s="72"/>
      <c r="DA12" s="55"/>
      <c r="DB12" s="63"/>
      <c r="DC12" s="63"/>
      <c r="DD12" s="122"/>
      <c r="DF12" s="72"/>
      <c r="DG12" s="55"/>
      <c r="DH12" s="63"/>
      <c r="DI12" s="63"/>
      <c r="DJ12" s="122"/>
      <c r="DL12" s="72"/>
      <c r="DM12" s="55"/>
      <c r="DN12" s="63"/>
      <c r="DO12" s="122"/>
      <c r="DP12" s="122"/>
      <c r="DR12" s="72"/>
      <c r="DS12" s="55"/>
      <c r="DT12" s="63"/>
      <c r="DU12" s="122"/>
      <c r="DV12" s="122"/>
      <c r="DX12" s="72"/>
      <c r="DY12" s="55"/>
      <c r="DZ12" s="63"/>
      <c r="EA12" s="63"/>
      <c r="EB12" s="122"/>
      <c r="ED12" s="72"/>
      <c r="EE12" s="55"/>
      <c r="EF12" s="63"/>
      <c r="EG12" s="63"/>
      <c r="EH12" s="122"/>
      <c r="EJ12" s="72"/>
      <c r="EK12" s="55"/>
      <c r="EL12" s="63"/>
      <c r="EM12" s="63"/>
      <c r="EN12" s="122"/>
      <c r="EP12" s="72"/>
      <c r="EQ12" s="55"/>
      <c r="ER12" s="63"/>
      <c r="ES12" s="63"/>
      <c r="ET12" s="122"/>
      <c r="EV12" s="72"/>
      <c r="EW12" s="55"/>
      <c r="EX12" s="63"/>
      <c r="EY12" s="63"/>
      <c r="EZ12" s="122"/>
      <c r="FB12" s="72"/>
      <c r="FC12" s="55"/>
      <c r="FD12" s="63"/>
      <c r="FE12" s="63"/>
      <c r="FF12" s="122"/>
      <c r="FH12" s="72"/>
      <c r="FI12" s="55"/>
      <c r="FJ12" s="63"/>
      <c r="FK12" s="63"/>
      <c r="FL12" s="122"/>
      <c r="FN12" s="72"/>
      <c r="FO12" s="55"/>
      <c r="FP12" s="63"/>
      <c r="FQ12" s="63"/>
      <c r="FR12" s="122"/>
      <c r="FT12" s="72"/>
      <c r="FU12" s="55"/>
      <c r="FV12" s="63"/>
      <c r="FW12" s="63"/>
      <c r="FX12" s="122"/>
      <c r="FZ12" s="72"/>
      <c r="GA12" s="55"/>
      <c r="GB12" s="63"/>
      <c r="GC12" s="63"/>
      <c r="GD12" s="122"/>
      <c r="GF12" s="72"/>
      <c r="GG12" s="55"/>
      <c r="GH12" s="63"/>
      <c r="GI12" s="63"/>
      <c r="GJ12" s="122"/>
      <c r="GL12" s="72"/>
      <c r="GM12" s="55"/>
      <c r="GN12" s="63"/>
      <c r="GO12" s="63"/>
      <c r="GP12" s="122"/>
      <c r="GR12" s="72"/>
      <c r="GS12" s="55"/>
      <c r="GT12" s="63"/>
      <c r="GU12" s="63"/>
      <c r="GV12" s="122"/>
      <c r="GX12" s="72"/>
      <c r="GY12" s="55"/>
      <c r="GZ12" s="63"/>
      <c r="HA12" s="63"/>
      <c r="HB12" s="122"/>
    </row>
    <row r="13" spans="2:210" ht="27.75" customHeight="1" x14ac:dyDescent="0.35">
      <c r="B13" s="72"/>
      <c r="C13" s="55"/>
      <c r="D13" s="63"/>
      <c r="E13" s="63"/>
      <c r="F13" s="122"/>
      <c r="H13" s="72"/>
      <c r="I13" s="55"/>
      <c r="J13" s="63"/>
      <c r="K13" s="63"/>
      <c r="L13" s="122"/>
      <c r="N13" s="72"/>
      <c r="O13" s="55"/>
      <c r="P13" s="63"/>
      <c r="Q13" s="63"/>
      <c r="R13" s="122"/>
      <c r="T13" s="72"/>
      <c r="U13" s="55"/>
      <c r="V13" s="63"/>
      <c r="W13" s="63"/>
      <c r="X13" s="122"/>
      <c r="Z13" s="72"/>
      <c r="AA13" s="55"/>
      <c r="AB13" s="63"/>
      <c r="AC13" s="63"/>
      <c r="AD13" s="122"/>
      <c r="AF13" s="72"/>
      <c r="AG13" s="55"/>
      <c r="AH13" s="63"/>
      <c r="AI13" s="63"/>
      <c r="AJ13" s="122"/>
      <c r="AL13" s="72"/>
      <c r="AM13" s="55"/>
      <c r="AN13" s="63"/>
      <c r="AO13" s="63"/>
      <c r="AP13" s="122"/>
      <c r="AR13" s="72"/>
      <c r="AS13" s="55"/>
      <c r="AT13" s="63"/>
      <c r="AU13" s="63"/>
      <c r="AV13" s="122"/>
      <c r="AX13" s="72"/>
      <c r="AY13" s="55"/>
      <c r="AZ13" s="63"/>
      <c r="BA13" s="63"/>
      <c r="BB13" s="122"/>
      <c r="BD13" s="72"/>
      <c r="BE13" s="55"/>
      <c r="BF13" s="63"/>
      <c r="BG13" s="63"/>
      <c r="BH13" s="122"/>
      <c r="BJ13" s="72"/>
      <c r="BK13" s="55"/>
      <c r="BL13" s="63"/>
      <c r="BM13" s="63"/>
      <c r="BN13" s="122"/>
      <c r="BP13" s="72"/>
      <c r="BQ13" s="55"/>
      <c r="BR13" s="63"/>
      <c r="BS13" s="63"/>
      <c r="BT13" s="122"/>
      <c r="BV13" s="72"/>
      <c r="BW13" s="55"/>
      <c r="BX13" s="63"/>
      <c r="BY13" s="63"/>
      <c r="BZ13" s="122"/>
      <c r="CB13" s="72"/>
      <c r="CC13" s="55"/>
      <c r="CD13" s="63"/>
      <c r="CE13" s="63"/>
      <c r="CF13" s="122"/>
      <c r="CH13" s="72"/>
      <c r="CI13" s="55"/>
      <c r="CJ13" s="63"/>
      <c r="CK13" s="63"/>
      <c r="CL13" s="122"/>
      <c r="CN13" s="72"/>
      <c r="CO13" s="55"/>
      <c r="CP13" s="63"/>
      <c r="CQ13" s="63"/>
      <c r="CR13" s="122"/>
      <c r="CT13" s="72"/>
      <c r="CU13" s="55"/>
      <c r="CV13" s="63"/>
      <c r="CW13" s="63"/>
      <c r="CX13" s="122"/>
      <c r="CZ13" s="72"/>
      <c r="DA13" s="55"/>
      <c r="DB13" s="63"/>
      <c r="DC13" s="63"/>
      <c r="DD13" s="122"/>
      <c r="DF13" s="72"/>
      <c r="DG13" s="55"/>
      <c r="DH13" s="63"/>
      <c r="DI13" s="63"/>
      <c r="DJ13" s="122"/>
      <c r="DL13" s="72"/>
      <c r="DM13" s="55"/>
      <c r="DN13" s="63"/>
      <c r="DO13" s="63"/>
      <c r="DP13" s="122"/>
      <c r="DR13" s="72"/>
      <c r="DS13" s="55"/>
      <c r="DT13" s="63"/>
      <c r="DU13" s="63"/>
      <c r="DV13" s="122"/>
      <c r="DX13" s="72"/>
      <c r="DY13" s="55"/>
      <c r="DZ13" s="63"/>
      <c r="EA13" s="63"/>
      <c r="EB13" s="122"/>
      <c r="ED13" s="72"/>
      <c r="EE13" s="55"/>
      <c r="EF13" s="63"/>
      <c r="EG13" s="63"/>
      <c r="EH13" s="122"/>
      <c r="EJ13" s="72"/>
      <c r="EK13" s="55"/>
      <c r="EL13" s="63"/>
      <c r="EM13" s="63"/>
      <c r="EN13" s="122"/>
      <c r="EP13" s="72"/>
      <c r="EQ13" s="55"/>
      <c r="ER13" s="63"/>
      <c r="ES13" s="63"/>
      <c r="ET13" s="122"/>
      <c r="EV13" s="72"/>
      <c r="EW13" s="55"/>
      <c r="EX13" s="63"/>
      <c r="EY13" s="63"/>
      <c r="EZ13" s="122"/>
      <c r="FB13" s="72"/>
      <c r="FC13" s="55"/>
      <c r="FD13" s="63"/>
      <c r="FE13" s="63"/>
      <c r="FF13" s="122"/>
      <c r="FH13" s="72"/>
      <c r="FI13" s="55"/>
      <c r="FJ13" s="63"/>
      <c r="FK13" s="63"/>
      <c r="FL13" s="122"/>
      <c r="FN13" s="72"/>
      <c r="FO13" s="55"/>
      <c r="FP13" s="63"/>
      <c r="FQ13" s="63"/>
      <c r="FR13" s="122"/>
      <c r="FT13" s="72"/>
      <c r="FU13" s="55"/>
      <c r="FV13" s="63"/>
      <c r="FW13" s="63"/>
      <c r="FX13" s="122"/>
      <c r="FZ13" s="72"/>
      <c r="GA13" s="55"/>
      <c r="GB13" s="63"/>
      <c r="GC13" s="63"/>
      <c r="GD13" s="122"/>
      <c r="GF13" s="72"/>
      <c r="GG13" s="55"/>
      <c r="GH13" s="63"/>
      <c r="GI13" s="63"/>
      <c r="GJ13" s="122"/>
      <c r="GL13" s="72"/>
      <c r="GM13" s="55"/>
      <c r="GN13" s="63"/>
      <c r="GO13" s="63"/>
      <c r="GP13" s="122"/>
      <c r="GR13" s="72"/>
      <c r="GS13" s="55"/>
      <c r="GT13" s="63"/>
      <c r="GU13" s="63"/>
      <c r="GV13" s="122"/>
      <c r="GX13" s="72"/>
      <c r="GY13" s="55"/>
      <c r="GZ13" s="63"/>
      <c r="HA13" s="63"/>
      <c r="HB13" s="122"/>
    </row>
    <row r="14" spans="2:210" ht="27.75" customHeight="1" x14ac:dyDescent="0.35">
      <c r="B14" s="72"/>
      <c r="C14" s="55"/>
      <c r="D14" s="63"/>
      <c r="E14" s="63"/>
      <c r="F14" s="122"/>
      <c r="H14" s="72"/>
      <c r="I14" s="55"/>
      <c r="J14" s="63"/>
      <c r="K14" s="63"/>
      <c r="L14" s="122"/>
      <c r="N14" s="72"/>
      <c r="O14" s="55"/>
      <c r="P14" s="63"/>
      <c r="Q14" s="63"/>
      <c r="R14" s="122"/>
      <c r="T14" s="72"/>
      <c r="U14" s="55"/>
      <c r="V14" s="63"/>
      <c r="W14" s="63"/>
      <c r="X14" s="122"/>
      <c r="Z14" s="72"/>
      <c r="AA14" s="55"/>
      <c r="AB14" s="63"/>
      <c r="AC14" s="63"/>
      <c r="AD14" s="122"/>
      <c r="AF14" s="72"/>
      <c r="AG14" s="55"/>
      <c r="AH14" s="63"/>
      <c r="AI14" s="63"/>
      <c r="AJ14" s="122"/>
      <c r="AL14" s="72"/>
      <c r="AM14" s="55"/>
      <c r="AN14" s="63"/>
      <c r="AO14" s="63"/>
      <c r="AP14" s="122"/>
      <c r="AR14" s="72"/>
      <c r="AS14" s="55"/>
      <c r="AT14" s="63"/>
      <c r="AU14" s="63"/>
      <c r="AV14" s="122"/>
      <c r="AX14" s="72"/>
      <c r="AY14" s="55"/>
      <c r="AZ14" s="63"/>
      <c r="BA14" s="63"/>
      <c r="BB14" s="122"/>
      <c r="BD14" s="72"/>
      <c r="BE14" s="55"/>
      <c r="BF14" s="63"/>
      <c r="BG14" s="63"/>
      <c r="BH14" s="122"/>
      <c r="BJ14" s="72"/>
      <c r="BK14" s="55"/>
      <c r="BL14" s="63"/>
      <c r="BM14" s="63"/>
      <c r="BN14" s="122"/>
      <c r="BP14" s="72"/>
      <c r="BQ14" s="55"/>
      <c r="BR14" s="63"/>
      <c r="BS14" s="63"/>
      <c r="BT14" s="122"/>
      <c r="BV14" s="72"/>
      <c r="BW14" s="55"/>
      <c r="BX14" s="63"/>
      <c r="BY14" s="63"/>
      <c r="BZ14" s="122"/>
      <c r="CB14" s="72"/>
      <c r="CC14" s="55"/>
      <c r="CD14" s="63"/>
      <c r="CE14" s="63"/>
      <c r="CF14" s="122"/>
      <c r="CH14" s="72"/>
      <c r="CI14" s="55"/>
      <c r="CJ14" s="63"/>
      <c r="CK14" s="63"/>
      <c r="CL14" s="122"/>
      <c r="CN14" s="72"/>
      <c r="CO14" s="55"/>
      <c r="CP14" s="63"/>
      <c r="CQ14" s="63"/>
      <c r="CR14" s="122"/>
      <c r="CT14" s="72"/>
      <c r="CU14" s="55"/>
      <c r="CV14" s="63"/>
      <c r="CW14" s="63"/>
      <c r="CX14" s="122"/>
      <c r="CZ14" s="72"/>
      <c r="DA14" s="55"/>
      <c r="DB14" s="63"/>
      <c r="DC14" s="63"/>
      <c r="DD14" s="122"/>
      <c r="DF14" s="72"/>
      <c r="DG14" s="55"/>
      <c r="DH14" s="63"/>
      <c r="DI14" s="63"/>
      <c r="DJ14" s="122"/>
      <c r="DL14" s="72"/>
      <c r="DM14" s="55"/>
      <c r="DN14" s="63"/>
      <c r="DO14" s="63"/>
      <c r="DP14" s="122"/>
      <c r="DR14" s="72"/>
      <c r="DS14" s="55"/>
      <c r="DT14" s="63"/>
      <c r="DU14" s="63"/>
      <c r="DV14" s="122"/>
      <c r="DX14" s="72"/>
      <c r="DY14" s="55"/>
      <c r="DZ14" s="63"/>
      <c r="EA14" s="63"/>
      <c r="EB14" s="122"/>
      <c r="ED14" s="72"/>
      <c r="EE14" s="55"/>
      <c r="EF14" s="63"/>
      <c r="EG14" s="63"/>
      <c r="EH14" s="122"/>
      <c r="EJ14" s="72"/>
      <c r="EK14" s="55"/>
      <c r="EL14" s="63"/>
      <c r="EM14" s="63"/>
      <c r="EN14" s="122"/>
      <c r="EP14" s="72"/>
      <c r="EQ14" s="55"/>
      <c r="ER14" s="63"/>
      <c r="ES14" s="63"/>
      <c r="ET14" s="122"/>
      <c r="EV14" s="72"/>
      <c r="EW14" s="55"/>
      <c r="EX14" s="63"/>
      <c r="EY14" s="63"/>
      <c r="EZ14" s="122"/>
      <c r="FB14" s="72"/>
      <c r="FC14" s="55"/>
      <c r="FD14" s="63"/>
      <c r="FE14" s="63"/>
      <c r="FF14" s="122"/>
      <c r="FH14" s="72"/>
      <c r="FI14" s="55"/>
      <c r="FJ14" s="63"/>
      <c r="FK14" s="63"/>
      <c r="FL14" s="122"/>
      <c r="FN14" s="72"/>
      <c r="FO14" s="55"/>
      <c r="FP14" s="63"/>
      <c r="FQ14" s="63"/>
      <c r="FR14" s="122"/>
      <c r="FT14" s="72"/>
      <c r="FU14" s="55"/>
      <c r="FV14" s="63"/>
      <c r="FW14" s="63"/>
      <c r="FX14" s="122"/>
      <c r="FZ14" s="72"/>
      <c r="GA14" s="55"/>
      <c r="GB14" s="63"/>
      <c r="GC14" s="63"/>
      <c r="GD14" s="122"/>
      <c r="GF14" s="72"/>
      <c r="GG14" s="55"/>
      <c r="GH14" s="63"/>
      <c r="GI14" s="63"/>
      <c r="GJ14" s="122"/>
      <c r="GL14" s="72"/>
      <c r="GM14" s="55"/>
      <c r="GN14" s="63"/>
      <c r="GO14" s="63"/>
      <c r="GP14" s="122"/>
      <c r="GR14" s="72"/>
      <c r="GS14" s="55"/>
      <c r="GT14" s="63"/>
      <c r="GU14" s="63"/>
      <c r="GV14" s="122"/>
      <c r="GX14" s="72"/>
      <c r="GY14" s="55"/>
      <c r="GZ14" s="63"/>
      <c r="HA14" s="63"/>
      <c r="HB14" s="122"/>
    </row>
    <row r="15" spans="2:210" ht="33.75" customHeight="1" x14ac:dyDescent="0.4">
      <c r="B15" s="149"/>
      <c r="C15" s="55"/>
      <c r="D15" s="63"/>
      <c r="E15" s="63"/>
      <c r="F15" s="122"/>
      <c r="H15" s="149"/>
      <c r="I15" s="55"/>
      <c r="J15" s="63"/>
      <c r="K15" s="63"/>
      <c r="L15" s="122"/>
      <c r="N15" s="149"/>
      <c r="O15" s="55"/>
      <c r="P15" s="63"/>
      <c r="Q15" s="63"/>
      <c r="R15" s="122"/>
      <c r="T15" s="149"/>
      <c r="U15" s="55"/>
      <c r="V15" s="63"/>
      <c r="W15" s="63"/>
      <c r="X15" s="122"/>
      <c r="Z15" s="149"/>
      <c r="AA15" s="55"/>
      <c r="AB15" s="63"/>
      <c r="AC15" s="63"/>
      <c r="AD15" s="122"/>
      <c r="AF15" s="149"/>
      <c r="AG15" s="55"/>
      <c r="AH15" s="63"/>
      <c r="AI15" s="63"/>
      <c r="AJ15" s="122"/>
      <c r="AL15" s="149"/>
      <c r="AM15" s="55"/>
      <c r="AN15" s="63"/>
      <c r="AO15" s="63"/>
      <c r="AP15" s="122"/>
      <c r="AR15" s="149"/>
      <c r="AS15" s="55"/>
      <c r="AT15" s="63"/>
      <c r="AU15" s="63"/>
      <c r="AV15" s="122"/>
      <c r="AX15" s="149"/>
      <c r="AY15" s="55"/>
      <c r="AZ15" s="63"/>
      <c r="BA15" s="63"/>
      <c r="BB15" s="122"/>
      <c r="BD15" s="149"/>
      <c r="BE15" s="55"/>
      <c r="BF15" s="63"/>
      <c r="BG15" s="63"/>
      <c r="BH15" s="122"/>
      <c r="BJ15" s="149"/>
      <c r="BK15" s="55"/>
      <c r="BL15" s="63"/>
      <c r="BM15" s="63"/>
      <c r="BN15" s="122"/>
      <c r="BP15" s="149"/>
      <c r="BQ15" s="55"/>
      <c r="BR15" s="63"/>
      <c r="BS15" s="63"/>
      <c r="BT15" s="122"/>
      <c r="BV15" s="149"/>
      <c r="BW15" s="55"/>
      <c r="BX15" s="63"/>
      <c r="BY15" s="63"/>
      <c r="BZ15" s="122"/>
      <c r="CB15" s="149"/>
      <c r="CC15" s="55"/>
      <c r="CD15" s="63"/>
      <c r="CE15" s="63"/>
      <c r="CF15" s="122"/>
      <c r="CH15" s="149"/>
      <c r="CI15" s="55"/>
      <c r="CJ15" s="63"/>
      <c r="CK15" s="63"/>
      <c r="CL15" s="122"/>
      <c r="CN15" s="149"/>
      <c r="CO15" s="55"/>
      <c r="CP15" s="63"/>
      <c r="CQ15" s="63"/>
      <c r="CR15" s="122"/>
      <c r="CT15" s="149"/>
      <c r="CU15" s="55"/>
      <c r="CV15" s="63"/>
      <c r="CW15" s="63"/>
      <c r="CX15" s="122"/>
      <c r="CZ15" s="149"/>
      <c r="DA15" s="55"/>
      <c r="DB15" s="63"/>
      <c r="DC15" s="63"/>
      <c r="DD15" s="122"/>
      <c r="DF15" s="149"/>
      <c r="DG15" s="55"/>
      <c r="DH15" s="63"/>
      <c r="DI15" s="63"/>
      <c r="DJ15" s="122"/>
      <c r="DL15" s="149"/>
      <c r="DM15" s="55"/>
      <c r="DN15" s="63"/>
      <c r="DO15" s="63"/>
      <c r="DP15" s="122"/>
      <c r="DR15" s="149"/>
      <c r="DS15" s="55"/>
      <c r="DT15" s="63"/>
      <c r="DU15" s="63"/>
      <c r="DV15" s="122"/>
      <c r="DX15" s="149"/>
      <c r="DY15" s="55"/>
      <c r="DZ15" s="63"/>
      <c r="EA15" s="63"/>
      <c r="EB15" s="122"/>
      <c r="ED15" s="149"/>
      <c r="EE15" s="55"/>
      <c r="EF15" s="63"/>
      <c r="EG15" s="63"/>
      <c r="EH15" s="122"/>
      <c r="EJ15" s="149"/>
      <c r="EK15" s="55"/>
      <c r="EL15" s="63"/>
      <c r="EM15" s="63"/>
      <c r="EN15" s="122"/>
      <c r="EP15" s="149"/>
      <c r="EQ15" s="55"/>
      <c r="ER15" s="63"/>
      <c r="ES15" s="63"/>
      <c r="ET15" s="122"/>
      <c r="EV15" s="149"/>
      <c r="EW15" s="55"/>
      <c r="EX15" s="63"/>
      <c r="EY15" s="63"/>
      <c r="EZ15" s="122"/>
      <c r="FB15" s="149"/>
      <c r="FC15" s="55"/>
      <c r="FD15" s="63"/>
      <c r="FE15" s="63"/>
      <c r="FF15" s="122"/>
      <c r="FH15" s="149"/>
      <c r="FI15" s="55"/>
      <c r="FJ15" s="63"/>
      <c r="FK15" s="63"/>
      <c r="FL15" s="122"/>
      <c r="FN15" s="149"/>
      <c r="FO15" s="55"/>
      <c r="FP15" s="63"/>
      <c r="FQ15" s="63"/>
      <c r="FR15" s="122"/>
      <c r="FT15" s="149"/>
      <c r="FU15" s="55"/>
      <c r="FV15" s="63"/>
      <c r="FW15" s="63"/>
      <c r="FX15" s="122"/>
      <c r="FZ15" s="149"/>
      <c r="GA15" s="55"/>
      <c r="GB15" s="63"/>
      <c r="GC15" s="63"/>
      <c r="GD15" s="122"/>
      <c r="GF15" s="149"/>
      <c r="GG15" s="55"/>
      <c r="GH15" s="63"/>
      <c r="GI15" s="63"/>
      <c r="GJ15" s="122"/>
      <c r="GL15" s="149"/>
      <c r="GM15" s="55"/>
      <c r="GN15" s="63"/>
      <c r="GO15" s="63"/>
      <c r="GP15" s="122"/>
      <c r="GR15" s="149"/>
      <c r="GS15" s="55"/>
      <c r="GT15" s="63"/>
      <c r="GU15" s="63"/>
      <c r="GV15" s="122"/>
      <c r="GX15" s="149"/>
      <c r="GY15" s="55"/>
      <c r="GZ15" s="63"/>
      <c r="HA15" s="63"/>
      <c r="HB15" s="122"/>
    </row>
    <row r="16" spans="2:210" ht="45.75" customHeight="1" x14ac:dyDescent="0.35">
      <c r="B16" s="72"/>
      <c r="C16" s="63"/>
      <c r="D16" s="122"/>
      <c r="E16" s="63" t="s">
        <v>120</v>
      </c>
      <c r="F16" s="72">
        <v>25</v>
      </c>
      <c r="H16" s="72"/>
      <c r="I16" s="63"/>
      <c r="J16" s="122"/>
      <c r="K16" s="63" t="s">
        <v>120</v>
      </c>
      <c r="L16" s="72">
        <v>390</v>
      </c>
      <c r="N16" s="72"/>
      <c r="O16" s="63"/>
      <c r="P16" s="122"/>
      <c r="Q16" s="63" t="s">
        <v>120</v>
      </c>
      <c r="R16" s="72">
        <v>250</v>
      </c>
      <c r="T16" s="72"/>
      <c r="U16" s="63"/>
      <c r="V16" s="122"/>
      <c r="W16" s="63" t="s">
        <v>120</v>
      </c>
      <c r="X16" s="72">
        <v>8.8000000000000007</v>
      </c>
      <c r="Z16" s="72"/>
      <c r="AA16" s="63"/>
      <c r="AB16" s="122"/>
      <c r="AC16" s="63" t="s">
        <v>120</v>
      </c>
      <c r="AD16" s="72">
        <v>30</v>
      </c>
      <c r="AF16" s="72"/>
      <c r="AG16" s="63"/>
      <c r="AH16" s="122"/>
      <c r="AI16" s="63" t="s">
        <v>120</v>
      </c>
      <c r="AJ16" s="72">
        <v>650</v>
      </c>
      <c r="AL16" s="72"/>
      <c r="AM16" s="63"/>
      <c r="AN16" s="122"/>
      <c r="AO16" s="63" t="s">
        <v>120</v>
      </c>
      <c r="AP16" s="72">
        <v>2.5</v>
      </c>
      <c r="AR16" s="72"/>
      <c r="AS16" s="63"/>
      <c r="AT16" s="122"/>
      <c r="AU16" s="63" t="s">
        <v>120</v>
      </c>
      <c r="AV16" s="72">
        <v>25.2</v>
      </c>
      <c r="AX16" s="72"/>
      <c r="AY16" s="63"/>
      <c r="AZ16" s="122"/>
      <c r="BA16" s="63" t="s">
        <v>120</v>
      </c>
      <c r="BB16" s="72">
        <v>169.9</v>
      </c>
      <c r="BD16" s="72"/>
      <c r="BE16" s="63"/>
      <c r="BF16" s="122"/>
      <c r="BG16" s="63" t="s">
        <v>120</v>
      </c>
      <c r="BH16" s="72">
        <v>2.5</v>
      </c>
      <c r="BJ16" s="72"/>
      <c r="BK16" s="63"/>
      <c r="BL16" s="122"/>
      <c r="BM16" s="63" t="s">
        <v>120</v>
      </c>
      <c r="BN16" s="72">
        <v>330</v>
      </c>
      <c r="BP16" s="72"/>
      <c r="BQ16" s="63"/>
      <c r="BR16" s="122"/>
      <c r="BS16" s="63" t="s">
        <v>120</v>
      </c>
      <c r="BT16" s="72">
        <v>110</v>
      </c>
      <c r="BV16" s="72"/>
      <c r="BW16" s="63"/>
      <c r="BX16" s="122"/>
      <c r="BY16" s="63" t="s">
        <v>120</v>
      </c>
      <c r="BZ16" s="72">
        <v>31</v>
      </c>
      <c r="CB16" s="72"/>
      <c r="CC16" s="63"/>
      <c r="CD16" s="122"/>
      <c r="CE16" s="63" t="s">
        <v>120</v>
      </c>
      <c r="CF16" s="72">
        <v>65.8</v>
      </c>
      <c r="CH16" s="72"/>
      <c r="CI16" s="63"/>
      <c r="CJ16" s="122"/>
      <c r="CK16" s="63" t="s">
        <v>120</v>
      </c>
      <c r="CL16" s="72">
        <v>2.5</v>
      </c>
      <c r="CN16" s="72"/>
      <c r="CO16" s="63"/>
      <c r="CP16" s="122"/>
      <c r="CQ16" s="63" t="s">
        <v>120</v>
      </c>
      <c r="CR16" s="72">
        <v>34</v>
      </c>
      <c r="CT16" s="72"/>
      <c r="CU16" s="63"/>
      <c r="CV16" s="122"/>
      <c r="CW16" s="63" t="s">
        <v>120</v>
      </c>
      <c r="CX16" s="72">
        <v>1092.48</v>
      </c>
      <c r="CZ16" s="72"/>
      <c r="DA16" s="63"/>
      <c r="DB16" s="122"/>
      <c r="DC16" s="63" t="s">
        <v>120</v>
      </c>
      <c r="DD16" s="72">
        <v>14.6</v>
      </c>
      <c r="DF16" s="72"/>
      <c r="DG16" s="63"/>
      <c r="DH16" s="122"/>
      <c r="DI16" s="63" t="s">
        <v>120</v>
      </c>
      <c r="DJ16" s="72">
        <v>34.14</v>
      </c>
      <c r="DL16" s="72"/>
      <c r="DM16" s="63"/>
      <c r="DN16" s="122"/>
      <c r="DO16" s="63" t="s">
        <v>120</v>
      </c>
      <c r="DP16" s="72">
        <v>280.27999999999997</v>
      </c>
      <c r="DR16" s="72"/>
      <c r="DS16" s="63"/>
      <c r="DT16" s="122"/>
      <c r="DU16" s="63" t="s">
        <v>120</v>
      </c>
      <c r="DV16" s="72">
        <v>232.9</v>
      </c>
      <c r="DX16" s="72"/>
      <c r="DY16" s="63"/>
      <c r="DZ16" s="122"/>
      <c r="EA16" s="63" t="s">
        <v>120</v>
      </c>
      <c r="EB16" s="72">
        <v>802.7</v>
      </c>
      <c r="ED16" s="72"/>
      <c r="EE16" s="63"/>
      <c r="EF16" s="122"/>
      <c r="EG16" s="63" t="s">
        <v>120</v>
      </c>
      <c r="EH16" s="72">
        <v>252.95</v>
      </c>
      <c r="EJ16" s="72"/>
      <c r="EK16" s="63"/>
      <c r="EL16" s="122"/>
      <c r="EM16" s="63" t="s">
        <v>120</v>
      </c>
      <c r="EN16" s="72">
        <v>233.12</v>
      </c>
      <c r="EP16" s="72"/>
      <c r="EQ16" s="63"/>
      <c r="ER16" s="122"/>
      <c r="ES16" s="63" t="s">
        <v>120</v>
      </c>
      <c r="ET16" s="72">
        <v>800.38</v>
      </c>
      <c r="EV16" s="72"/>
      <c r="EW16" s="63"/>
      <c r="EX16" s="122"/>
      <c r="EY16" s="63" t="s">
        <v>120</v>
      </c>
      <c r="EZ16" s="72">
        <v>3613.06</v>
      </c>
      <c r="FB16" s="72"/>
      <c r="FC16" s="63"/>
      <c r="FD16" s="122"/>
      <c r="FE16" s="63" t="s">
        <v>120</v>
      </c>
      <c r="FF16" s="72">
        <v>316.2</v>
      </c>
      <c r="FH16" s="72"/>
      <c r="FI16" s="63"/>
      <c r="FJ16" s="122"/>
      <c r="FK16" s="63" t="s">
        <v>120</v>
      </c>
      <c r="FL16" s="72">
        <v>427.5</v>
      </c>
      <c r="FN16" s="72"/>
      <c r="FO16" s="63"/>
      <c r="FP16" s="122"/>
      <c r="FQ16" s="63" t="s">
        <v>120</v>
      </c>
      <c r="FR16" s="72">
        <v>2620.73</v>
      </c>
      <c r="FT16" s="72"/>
      <c r="FU16" s="63"/>
      <c r="FV16" s="122"/>
      <c r="FW16" s="63" t="s">
        <v>120</v>
      </c>
      <c r="FX16" s="72">
        <v>2692</v>
      </c>
      <c r="FZ16" s="72"/>
      <c r="GA16" s="63"/>
      <c r="GB16" s="122"/>
      <c r="GC16" s="63" t="s">
        <v>120</v>
      </c>
      <c r="GD16" s="72">
        <v>5048.12</v>
      </c>
      <c r="GF16" s="72"/>
      <c r="GG16" s="63"/>
      <c r="GH16" s="122"/>
      <c r="GI16" s="63" t="s">
        <v>120</v>
      </c>
      <c r="GJ16" s="72">
        <v>2.5</v>
      </c>
      <c r="GL16" s="72"/>
      <c r="GM16" s="63"/>
      <c r="GN16" s="122"/>
      <c r="GO16" s="63" t="s">
        <v>120</v>
      </c>
      <c r="GP16" s="72"/>
      <c r="GR16" s="72"/>
      <c r="GS16" s="63"/>
      <c r="GT16" s="122"/>
      <c r="GU16" s="63" t="s">
        <v>120</v>
      </c>
      <c r="GV16" s="72"/>
      <c r="GX16" s="72"/>
      <c r="GY16" s="63"/>
      <c r="GZ16" s="122"/>
      <c r="HA16" s="63" t="s">
        <v>120</v>
      </c>
      <c r="HB16" s="72"/>
    </row>
    <row r="17" spans="2:210" ht="21" x14ac:dyDescent="0.4">
      <c r="B17" s="72"/>
      <c r="C17" s="137"/>
      <c r="D17" s="64"/>
      <c r="E17" s="72"/>
      <c r="F17" s="72"/>
      <c r="H17" s="72"/>
      <c r="I17" s="137"/>
      <c r="J17" s="64"/>
      <c r="K17" s="72"/>
      <c r="L17" s="72"/>
      <c r="N17" s="72"/>
      <c r="O17" s="137"/>
      <c r="P17" s="64"/>
      <c r="Q17" s="72"/>
      <c r="R17" s="72"/>
      <c r="T17" s="72"/>
      <c r="U17" s="137"/>
      <c r="V17" s="64"/>
      <c r="W17" s="72"/>
      <c r="X17" s="72"/>
      <c r="Z17" s="72"/>
      <c r="AA17" s="137"/>
      <c r="AB17" s="64"/>
      <c r="AC17" s="72"/>
      <c r="AD17" s="72"/>
      <c r="AF17" s="72"/>
      <c r="AG17" s="137"/>
      <c r="AH17" s="64"/>
      <c r="AI17" s="72"/>
      <c r="AJ17" s="72"/>
      <c r="AL17" s="72"/>
      <c r="AM17" s="137"/>
      <c r="AN17" s="64"/>
      <c r="AO17" s="72"/>
      <c r="AP17" s="72"/>
      <c r="AR17" s="72"/>
      <c r="AS17" s="137"/>
      <c r="AT17" s="64"/>
      <c r="AU17" s="72"/>
      <c r="AV17" s="72"/>
      <c r="AX17" s="72"/>
      <c r="AY17" s="137"/>
      <c r="AZ17" s="64"/>
      <c r="BA17" s="72"/>
      <c r="BB17" s="72"/>
      <c r="BD17" s="72"/>
      <c r="BE17" s="137"/>
      <c r="BF17" s="64"/>
      <c r="BG17" s="72"/>
      <c r="BH17" s="72"/>
      <c r="BJ17" s="72"/>
      <c r="BK17" s="137"/>
      <c r="BL17" s="64"/>
      <c r="BM17" s="72"/>
      <c r="BN17" s="72"/>
      <c r="BP17" s="72"/>
      <c r="BQ17" s="137"/>
      <c r="BR17" s="64"/>
      <c r="BS17" s="72"/>
      <c r="BT17" s="72"/>
      <c r="BV17" s="72"/>
      <c r="BW17" s="137"/>
      <c r="BX17" s="64"/>
      <c r="BY17" s="72"/>
      <c r="BZ17" s="72"/>
      <c r="CB17" s="72"/>
      <c r="CC17" s="137"/>
      <c r="CD17" s="108"/>
      <c r="CE17" s="72"/>
      <c r="CF17" s="72"/>
      <c r="CH17" s="72"/>
      <c r="CI17" s="137"/>
      <c r="CJ17" s="64"/>
      <c r="CK17" s="72"/>
      <c r="CL17" s="72"/>
      <c r="CN17" s="72"/>
      <c r="CO17" s="137"/>
      <c r="CP17" s="64"/>
      <c r="CQ17" s="72"/>
      <c r="CR17" s="72"/>
      <c r="CT17" s="72"/>
      <c r="CU17" s="137"/>
      <c r="CV17" s="64"/>
      <c r="CW17" s="72"/>
      <c r="CX17" s="72"/>
      <c r="CZ17" s="72"/>
      <c r="DA17" s="137"/>
      <c r="DB17" s="64"/>
      <c r="DC17" s="72"/>
      <c r="DD17" s="72"/>
      <c r="DF17" s="72"/>
      <c r="DG17" s="137"/>
      <c r="DH17" s="64"/>
      <c r="DI17" s="72"/>
      <c r="DJ17" s="72"/>
      <c r="DL17" s="72"/>
      <c r="DM17" s="137"/>
      <c r="DN17" s="108"/>
      <c r="DO17" s="72"/>
      <c r="DP17" s="72"/>
      <c r="DR17" s="72"/>
      <c r="DS17" s="137"/>
      <c r="DT17" s="108"/>
      <c r="DU17" s="72"/>
      <c r="DV17" s="72"/>
      <c r="DX17" s="72"/>
      <c r="DY17" s="137"/>
      <c r="DZ17" s="108"/>
      <c r="EA17" s="72"/>
      <c r="EB17" s="72"/>
      <c r="ED17" s="72"/>
      <c r="EE17" s="137"/>
      <c r="EF17" s="108"/>
      <c r="EG17" s="72"/>
      <c r="EH17" s="72"/>
      <c r="EJ17" s="72"/>
      <c r="EK17" s="137"/>
      <c r="EL17" s="108"/>
      <c r="EM17" s="72"/>
      <c r="EN17" s="72"/>
      <c r="EP17" s="72"/>
      <c r="EQ17" s="137"/>
      <c r="ER17" s="108"/>
      <c r="ES17" s="72"/>
      <c r="ET17" s="72"/>
      <c r="EV17" s="72"/>
      <c r="EW17" s="137"/>
      <c r="EX17" s="108"/>
      <c r="EY17" s="72"/>
      <c r="EZ17" s="72"/>
      <c r="FB17" s="72"/>
      <c r="FC17" s="137"/>
      <c r="FD17" s="108"/>
      <c r="FE17" s="72"/>
      <c r="FF17" s="72"/>
      <c r="FH17" s="72"/>
      <c r="FI17" s="137"/>
      <c r="FJ17" s="108"/>
      <c r="FK17" s="72"/>
      <c r="FL17" s="72"/>
      <c r="FN17" s="72"/>
      <c r="FO17" s="137"/>
      <c r="FP17" s="108"/>
      <c r="FQ17" s="72"/>
      <c r="FR17" s="72"/>
      <c r="FT17" s="72"/>
      <c r="FU17" s="137"/>
      <c r="FV17" s="108"/>
      <c r="FW17" s="72"/>
      <c r="FX17" s="72"/>
      <c r="FZ17" s="72"/>
      <c r="GA17" s="137"/>
      <c r="GB17" s="108"/>
      <c r="GC17" s="72"/>
      <c r="GD17" s="72"/>
      <c r="GF17" s="72"/>
      <c r="GG17" s="137"/>
      <c r="GH17" s="108"/>
      <c r="GI17" s="72"/>
      <c r="GJ17" s="72"/>
      <c r="GL17" s="72"/>
      <c r="GM17" s="137"/>
      <c r="GN17" s="108"/>
      <c r="GO17" s="72"/>
      <c r="GP17" s="72"/>
      <c r="GR17" s="72"/>
      <c r="GS17" s="137"/>
      <c r="GT17" s="108"/>
      <c r="GU17" s="72"/>
      <c r="GV17" s="72"/>
      <c r="GX17" s="72"/>
      <c r="GY17" s="137"/>
      <c r="GZ17" s="108"/>
      <c r="HA17" s="72"/>
      <c r="HB17" s="72"/>
    </row>
    <row r="18" spans="2:210" ht="20.399999999999999" x14ac:dyDescent="0.35">
      <c r="B18" s="72"/>
      <c r="C18" s="59"/>
      <c r="D18" s="122"/>
      <c r="E18" s="63"/>
      <c r="F18" s="72"/>
      <c r="H18" s="72"/>
      <c r="I18" s="59"/>
      <c r="J18" s="122"/>
      <c r="K18" s="63"/>
      <c r="L18" s="72"/>
      <c r="N18" s="72"/>
      <c r="O18" s="59"/>
      <c r="P18" s="122"/>
      <c r="Q18" s="63"/>
      <c r="R18" s="72"/>
      <c r="T18" s="72"/>
      <c r="U18" s="59"/>
      <c r="V18" s="122"/>
      <c r="W18" s="63"/>
      <c r="X18" s="72"/>
      <c r="Z18" s="72"/>
      <c r="AA18" s="59"/>
      <c r="AB18" s="122"/>
      <c r="AC18" s="63"/>
      <c r="AD18" s="72"/>
      <c r="AF18" s="72"/>
      <c r="AG18" s="59"/>
      <c r="AH18" s="122"/>
      <c r="AI18" s="63"/>
      <c r="AJ18" s="72"/>
      <c r="AL18" s="72"/>
      <c r="AM18" s="59"/>
      <c r="AN18" s="122"/>
      <c r="AO18" s="63"/>
      <c r="AP18" s="72"/>
      <c r="AR18" s="72"/>
      <c r="AS18" s="59"/>
      <c r="AT18" s="122"/>
      <c r="AU18" s="63"/>
      <c r="AV18" s="72"/>
      <c r="AX18" s="72"/>
      <c r="AY18" s="59"/>
      <c r="AZ18" s="122"/>
      <c r="BA18" s="63"/>
      <c r="BB18" s="72"/>
      <c r="BD18" s="72"/>
      <c r="BE18" s="59"/>
      <c r="BF18" s="122"/>
      <c r="BG18" s="63"/>
      <c r="BH18" s="72"/>
      <c r="BJ18" s="72"/>
      <c r="BK18" s="59"/>
      <c r="BL18" s="122"/>
      <c r="BM18" s="63"/>
      <c r="BN18" s="72"/>
      <c r="BP18" s="72"/>
      <c r="BQ18" s="59"/>
      <c r="BR18" s="122"/>
      <c r="BS18" s="63"/>
      <c r="BT18" s="72"/>
      <c r="BV18" s="72"/>
      <c r="BW18" s="59"/>
      <c r="BX18" s="122"/>
      <c r="BY18" s="63"/>
      <c r="BZ18" s="72"/>
      <c r="CB18" s="72"/>
      <c r="CC18" s="59"/>
      <c r="CD18" s="122"/>
      <c r="CE18" s="63"/>
      <c r="CF18" s="72"/>
      <c r="CH18" s="72"/>
      <c r="CI18" s="59"/>
      <c r="CJ18" s="122"/>
      <c r="CK18" s="63"/>
      <c r="CL18" s="72"/>
      <c r="CN18" s="72"/>
      <c r="CO18" s="59"/>
      <c r="CP18" s="122"/>
      <c r="CQ18" s="63"/>
      <c r="CR18" s="72"/>
      <c r="CT18" s="72"/>
      <c r="CU18" s="59"/>
      <c r="CV18" s="122"/>
      <c r="CW18" s="63"/>
      <c r="CX18" s="72"/>
      <c r="CZ18" s="72"/>
      <c r="DA18" s="59"/>
      <c r="DB18" s="122"/>
      <c r="DC18" s="63"/>
      <c r="DD18" s="72"/>
      <c r="DF18" s="72"/>
      <c r="DG18" s="59"/>
      <c r="DH18" s="122"/>
      <c r="DI18" s="63"/>
      <c r="DJ18" s="72"/>
      <c r="DL18" s="72"/>
      <c r="DM18" s="114"/>
      <c r="DN18" s="122"/>
      <c r="DO18" s="63"/>
      <c r="DP18" s="72"/>
      <c r="DR18" s="72"/>
      <c r="DS18" s="114"/>
      <c r="DT18" s="122"/>
      <c r="DU18" s="63"/>
      <c r="DV18" s="72"/>
      <c r="DX18" s="72"/>
      <c r="DY18" s="114"/>
      <c r="DZ18" s="122"/>
      <c r="EA18" s="63"/>
      <c r="EB18" s="72"/>
      <c r="ED18" s="72"/>
      <c r="EE18" s="114"/>
      <c r="EF18" s="122"/>
      <c r="EG18" s="63"/>
      <c r="EH18" s="72"/>
      <c r="EJ18" s="72"/>
      <c r="EK18" s="114"/>
      <c r="EL18" s="122"/>
      <c r="EM18" s="63"/>
      <c r="EN18" s="72"/>
      <c r="EP18" s="72"/>
      <c r="EQ18" s="114"/>
      <c r="ER18" s="122"/>
      <c r="ES18" s="63"/>
      <c r="ET18" s="72"/>
      <c r="EV18" s="72"/>
      <c r="EW18" s="114"/>
      <c r="EX18" s="122"/>
      <c r="EY18" s="63"/>
      <c r="EZ18" s="72"/>
      <c r="FB18" s="72"/>
      <c r="FC18" s="114"/>
      <c r="FD18" s="122"/>
      <c r="FE18" s="63"/>
      <c r="FF18" s="72"/>
      <c r="FH18" s="72"/>
      <c r="FI18" s="114"/>
      <c r="FJ18" s="122"/>
      <c r="FK18" s="63"/>
      <c r="FL18" s="72"/>
      <c r="FN18" s="72"/>
      <c r="FO18" s="114"/>
      <c r="FP18" s="122"/>
      <c r="FQ18" s="63"/>
      <c r="FR18" s="72"/>
      <c r="FT18" s="72"/>
      <c r="FU18" s="114"/>
      <c r="FV18" s="122"/>
      <c r="FW18" s="63"/>
      <c r="FX18" s="72"/>
      <c r="FZ18" s="72"/>
      <c r="GA18" s="114"/>
      <c r="GB18" s="122"/>
      <c r="GC18" s="63"/>
      <c r="GD18" s="72"/>
      <c r="GF18" s="72"/>
      <c r="GG18" s="114"/>
      <c r="GH18" s="122"/>
      <c r="GI18" s="63"/>
      <c r="GJ18" s="72"/>
      <c r="GL18" s="72"/>
      <c r="GM18" s="114"/>
      <c r="GN18" s="122"/>
      <c r="GO18" s="63"/>
      <c r="GP18" s="72"/>
      <c r="GR18" s="72"/>
      <c r="GS18" s="114"/>
      <c r="GT18" s="122"/>
      <c r="GU18" s="63"/>
      <c r="GV18" s="72"/>
      <c r="GX18" s="72"/>
      <c r="GY18" s="114"/>
      <c r="GZ18" s="122"/>
      <c r="HA18" s="63"/>
      <c r="HB18" s="72"/>
    </row>
    <row r="19" spans="2:210" ht="20.399999999999999" x14ac:dyDescent="0.35">
      <c r="B19" s="72"/>
      <c r="C19" s="63"/>
      <c r="D19" s="122"/>
      <c r="E19" s="63"/>
      <c r="F19" s="72"/>
      <c r="H19" s="72"/>
      <c r="I19" s="63"/>
      <c r="J19" s="122"/>
      <c r="K19" s="63"/>
      <c r="L19" s="72"/>
      <c r="N19" s="72"/>
      <c r="O19" s="63"/>
      <c r="P19" s="122"/>
      <c r="Q19" s="63"/>
      <c r="R19" s="72"/>
      <c r="T19" s="72"/>
      <c r="U19" s="63"/>
      <c r="V19" s="122"/>
      <c r="W19" s="63"/>
      <c r="X19" s="72"/>
      <c r="Z19" s="72"/>
      <c r="AA19" s="63"/>
      <c r="AB19" s="122"/>
      <c r="AC19" s="63"/>
      <c r="AD19" s="72"/>
      <c r="AF19" s="72"/>
      <c r="AG19" s="63"/>
      <c r="AH19" s="122"/>
      <c r="AI19" s="63"/>
      <c r="AJ19" s="72"/>
      <c r="AL19" s="72"/>
      <c r="AM19" s="63"/>
      <c r="AN19" s="122"/>
      <c r="AO19" s="63"/>
      <c r="AP19" s="72"/>
      <c r="AR19" s="72"/>
      <c r="AS19" s="63"/>
      <c r="AT19" s="122"/>
      <c r="AU19" s="63"/>
      <c r="AV19" s="72"/>
      <c r="AX19" s="72"/>
      <c r="AY19" s="63"/>
      <c r="AZ19" s="122"/>
      <c r="BA19" s="63"/>
      <c r="BB19" s="72"/>
      <c r="BD19" s="72"/>
      <c r="BE19" s="63"/>
      <c r="BF19" s="122"/>
      <c r="BG19" s="63"/>
      <c r="BH19" s="72"/>
      <c r="BJ19" s="72"/>
      <c r="BK19" s="63"/>
      <c r="BL19" s="122"/>
      <c r="BM19" s="63"/>
      <c r="BN19" s="72"/>
      <c r="BP19" s="72"/>
      <c r="BQ19" s="63"/>
      <c r="BR19" s="122"/>
      <c r="BS19" s="63"/>
      <c r="BT19" s="72"/>
      <c r="BV19" s="72"/>
      <c r="BW19" s="63"/>
      <c r="BX19" s="122"/>
      <c r="BY19" s="63"/>
      <c r="BZ19" s="72"/>
      <c r="CB19" s="72"/>
      <c r="CC19" s="63"/>
      <c r="CD19" s="122"/>
      <c r="CE19" s="63"/>
      <c r="CF19" s="72"/>
      <c r="CH19" s="72"/>
      <c r="CI19" s="63"/>
      <c r="CJ19" s="122"/>
      <c r="CK19" s="63"/>
      <c r="CL19" s="72"/>
      <c r="CN19" s="72"/>
      <c r="CO19" s="63"/>
      <c r="CP19" s="122"/>
      <c r="CQ19" s="63"/>
      <c r="CR19" s="72"/>
      <c r="CT19" s="72"/>
      <c r="CU19" s="63"/>
      <c r="CV19" s="122"/>
      <c r="CW19" s="63"/>
      <c r="CX19" s="72"/>
      <c r="CZ19" s="72"/>
      <c r="DA19" s="63"/>
      <c r="DB19" s="122"/>
      <c r="DC19" s="63"/>
      <c r="DD19" s="72"/>
      <c r="DF19" s="72"/>
      <c r="DG19" s="63"/>
      <c r="DH19" s="122"/>
      <c r="DI19" s="63"/>
      <c r="DJ19" s="72"/>
      <c r="DL19" s="72"/>
      <c r="DM19" s="63"/>
      <c r="DN19" s="122"/>
      <c r="DO19" s="63"/>
      <c r="DP19" s="72"/>
      <c r="DR19" s="72"/>
      <c r="DS19" s="63"/>
      <c r="DT19" s="122"/>
      <c r="DU19" s="63"/>
      <c r="DV19" s="72"/>
      <c r="DX19" s="72"/>
      <c r="DY19" s="63"/>
      <c r="DZ19" s="122"/>
      <c r="EA19" s="63"/>
      <c r="EB19" s="72"/>
      <c r="ED19" s="72"/>
      <c r="EE19" s="63"/>
      <c r="EF19" s="122"/>
      <c r="EG19" s="63"/>
      <c r="EH19" s="72"/>
      <c r="EJ19" s="72"/>
      <c r="EK19" s="63"/>
      <c r="EL19" s="122"/>
      <c r="EM19" s="63"/>
      <c r="EN19" s="72"/>
      <c r="EP19" s="72"/>
      <c r="EQ19" s="63"/>
      <c r="ER19" s="122"/>
      <c r="ES19" s="63"/>
      <c r="ET19" s="72"/>
      <c r="EV19" s="72"/>
      <c r="EW19" s="63"/>
      <c r="EX19" s="122"/>
      <c r="EY19" s="63"/>
      <c r="EZ19" s="72"/>
      <c r="FB19" s="72"/>
      <c r="FC19" s="63"/>
      <c r="FD19" s="122"/>
      <c r="FE19" s="63"/>
      <c r="FF19" s="72"/>
      <c r="FH19" s="72"/>
      <c r="FI19" s="63"/>
      <c r="FJ19" s="122"/>
      <c r="FK19" s="63"/>
      <c r="FL19" s="72"/>
      <c r="FN19" s="72"/>
      <c r="FO19" s="63"/>
      <c r="FP19" s="122"/>
      <c r="FQ19" s="63"/>
      <c r="FR19" s="72"/>
      <c r="FT19" s="72"/>
      <c r="FU19" s="63"/>
      <c r="FV19" s="122"/>
      <c r="FW19" s="63"/>
      <c r="FX19" s="72"/>
      <c r="FZ19" s="72"/>
      <c r="GA19" s="63"/>
      <c r="GB19" s="122"/>
      <c r="GC19" s="63"/>
      <c r="GD19" s="72"/>
      <c r="GF19" s="72"/>
      <c r="GG19" s="63"/>
      <c r="GH19" s="122"/>
      <c r="GI19" s="63"/>
      <c r="GJ19" s="72"/>
      <c r="GL19" s="72"/>
      <c r="GM19" s="63"/>
      <c r="GN19" s="122"/>
      <c r="GO19" s="63"/>
      <c r="GP19" s="72"/>
      <c r="GR19" s="72"/>
      <c r="GS19" s="63"/>
      <c r="GT19" s="122"/>
      <c r="GU19" s="63"/>
      <c r="GV19" s="72"/>
      <c r="GX19" s="72"/>
      <c r="GY19" s="63"/>
      <c r="GZ19" s="122"/>
      <c r="HA19" s="63"/>
      <c r="HB19" s="72"/>
    </row>
    <row r="20" spans="2:210" ht="22.8" x14ac:dyDescent="0.4">
      <c r="B20" s="72"/>
      <c r="C20" s="74" t="s">
        <v>121</v>
      </c>
      <c r="D20" s="122"/>
      <c r="E20" s="166"/>
      <c r="F20" s="74" t="s">
        <v>122</v>
      </c>
      <c r="H20" s="72"/>
      <c r="I20" s="74" t="s">
        <v>121</v>
      </c>
      <c r="J20" s="122"/>
      <c r="K20" s="166"/>
      <c r="L20" s="74" t="s">
        <v>122</v>
      </c>
      <c r="N20" s="72"/>
      <c r="O20" s="74" t="s">
        <v>121</v>
      </c>
      <c r="P20" s="122"/>
      <c r="Q20" s="166"/>
      <c r="R20" s="74" t="s">
        <v>122</v>
      </c>
      <c r="T20" s="72"/>
      <c r="U20" s="74" t="s">
        <v>121</v>
      </c>
      <c r="V20" s="122"/>
      <c r="W20" s="166"/>
      <c r="X20" s="74" t="s">
        <v>122</v>
      </c>
      <c r="Z20" s="72"/>
      <c r="AA20" s="74" t="s">
        <v>121</v>
      </c>
      <c r="AB20" s="122"/>
      <c r="AC20" s="166"/>
      <c r="AD20" s="74" t="s">
        <v>122</v>
      </c>
      <c r="AF20" s="72"/>
      <c r="AG20" s="74" t="s">
        <v>121</v>
      </c>
      <c r="AH20" s="122"/>
      <c r="AI20" s="166"/>
      <c r="AJ20" s="74" t="s">
        <v>122</v>
      </c>
      <c r="AL20" s="72"/>
      <c r="AM20" s="74" t="s">
        <v>121</v>
      </c>
      <c r="AN20" s="122"/>
      <c r="AO20" s="166"/>
      <c r="AP20" s="74" t="s">
        <v>122</v>
      </c>
      <c r="AR20" s="72"/>
      <c r="AS20" s="74" t="s">
        <v>121</v>
      </c>
      <c r="AT20" s="122"/>
      <c r="AU20" s="166"/>
      <c r="AV20" s="74" t="s">
        <v>122</v>
      </c>
      <c r="AX20" s="72"/>
      <c r="AY20" s="74" t="s">
        <v>121</v>
      </c>
      <c r="AZ20" s="122"/>
      <c r="BA20" s="166"/>
      <c r="BB20" s="74" t="s">
        <v>122</v>
      </c>
      <c r="BD20" s="72"/>
      <c r="BE20" s="74" t="s">
        <v>121</v>
      </c>
      <c r="BF20" s="122"/>
      <c r="BG20" s="166"/>
      <c r="BH20" s="74" t="s">
        <v>122</v>
      </c>
      <c r="BJ20" s="72"/>
      <c r="BK20" s="74" t="s">
        <v>121</v>
      </c>
      <c r="BL20" s="122"/>
      <c r="BM20" s="166"/>
      <c r="BN20" s="74" t="s">
        <v>122</v>
      </c>
      <c r="BP20" s="72"/>
      <c r="BQ20" s="74" t="s">
        <v>121</v>
      </c>
      <c r="BR20" s="122"/>
      <c r="BS20" s="166"/>
      <c r="BT20" s="74" t="s">
        <v>122</v>
      </c>
      <c r="BV20" s="72"/>
      <c r="BW20" s="74" t="s">
        <v>121</v>
      </c>
      <c r="BX20" s="122"/>
      <c r="BY20" s="166"/>
      <c r="BZ20" s="74" t="s">
        <v>122</v>
      </c>
      <c r="CB20" s="72"/>
      <c r="CC20" s="74" t="s">
        <v>121</v>
      </c>
      <c r="CD20" s="122"/>
      <c r="CE20" s="166"/>
      <c r="CF20" s="74" t="s">
        <v>122</v>
      </c>
      <c r="CH20" s="72"/>
      <c r="CI20" s="74" t="s">
        <v>121</v>
      </c>
      <c r="CJ20" s="122"/>
      <c r="CK20" s="166"/>
      <c r="CL20" s="74" t="s">
        <v>122</v>
      </c>
      <c r="CN20" s="72"/>
      <c r="CO20" s="74" t="s">
        <v>121</v>
      </c>
      <c r="CP20" s="122"/>
      <c r="CQ20" s="166"/>
      <c r="CR20" s="74" t="s">
        <v>122</v>
      </c>
      <c r="CT20" s="72"/>
      <c r="CU20" s="74" t="s">
        <v>121</v>
      </c>
      <c r="CV20" s="122"/>
      <c r="CW20" s="166"/>
      <c r="CX20" s="74" t="s">
        <v>122</v>
      </c>
      <c r="CZ20" s="72"/>
      <c r="DA20" s="74" t="s">
        <v>121</v>
      </c>
      <c r="DB20" s="122"/>
      <c r="DC20" s="166"/>
      <c r="DD20" s="74" t="s">
        <v>122</v>
      </c>
      <c r="DF20" s="72"/>
      <c r="DG20" s="74" t="s">
        <v>121</v>
      </c>
      <c r="DH20" s="122"/>
      <c r="DI20" s="166"/>
      <c r="DJ20" s="74" t="s">
        <v>122</v>
      </c>
      <c r="DL20" s="72"/>
      <c r="DM20" s="74" t="s">
        <v>121</v>
      </c>
      <c r="DN20" s="122"/>
      <c r="DO20" s="166"/>
      <c r="DP20" s="74" t="s">
        <v>122</v>
      </c>
      <c r="DR20" s="72"/>
      <c r="DS20" s="74" t="s">
        <v>121</v>
      </c>
      <c r="DT20" s="122"/>
      <c r="DU20" s="166"/>
      <c r="DV20" s="74" t="s">
        <v>122</v>
      </c>
      <c r="DX20" s="72"/>
      <c r="DY20" s="74" t="s">
        <v>121</v>
      </c>
      <c r="DZ20" s="122"/>
      <c r="EA20" s="166"/>
      <c r="EB20" s="74" t="s">
        <v>122</v>
      </c>
      <c r="ED20" s="72"/>
      <c r="EE20" s="74" t="s">
        <v>121</v>
      </c>
      <c r="EF20" s="122"/>
      <c r="EG20" s="166"/>
      <c r="EH20" s="74" t="s">
        <v>122</v>
      </c>
      <c r="EJ20" s="72"/>
      <c r="EK20" s="74" t="s">
        <v>121</v>
      </c>
      <c r="EL20" s="122"/>
      <c r="EM20" s="166"/>
      <c r="EN20" s="74" t="s">
        <v>122</v>
      </c>
      <c r="EP20" s="72"/>
      <c r="EQ20" s="74" t="s">
        <v>121</v>
      </c>
      <c r="ER20" s="122"/>
      <c r="ES20" s="166"/>
      <c r="ET20" s="74" t="s">
        <v>122</v>
      </c>
      <c r="EV20" s="72"/>
      <c r="EW20" s="74" t="s">
        <v>121</v>
      </c>
      <c r="EX20" s="122"/>
      <c r="EY20" s="166"/>
      <c r="EZ20" s="74" t="s">
        <v>122</v>
      </c>
      <c r="FB20" s="72"/>
      <c r="FC20" s="74" t="s">
        <v>121</v>
      </c>
      <c r="FD20" s="122"/>
      <c r="FE20" s="166"/>
      <c r="FF20" s="74" t="s">
        <v>122</v>
      </c>
      <c r="FH20" s="72"/>
      <c r="FI20" s="74" t="s">
        <v>121</v>
      </c>
      <c r="FJ20" s="122"/>
      <c r="FK20" s="166"/>
      <c r="FL20" s="74" t="s">
        <v>122</v>
      </c>
      <c r="FN20" s="72"/>
      <c r="FO20" s="74" t="s">
        <v>121</v>
      </c>
      <c r="FP20" s="122"/>
      <c r="FQ20" s="166"/>
      <c r="FR20" s="74" t="s">
        <v>122</v>
      </c>
      <c r="FT20" s="72"/>
      <c r="FU20" s="74" t="s">
        <v>121</v>
      </c>
      <c r="FV20" s="122"/>
      <c r="FW20" s="166"/>
      <c r="FX20" s="74" t="s">
        <v>122</v>
      </c>
      <c r="FZ20" s="72"/>
      <c r="GA20" s="74" t="s">
        <v>121</v>
      </c>
      <c r="GB20" s="122"/>
      <c r="GC20" s="166"/>
      <c r="GD20" s="74" t="s">
        <v>122</v>
      </c>
      <c r="GF20" s="72"/>
      <c r="GG20" s="74" t="s">
        <v>121</v>
      </c>
      <c r="GH20" s="122"/>
      <c r="GI20" s="166"/>
      <c r="GJ20" s="74" t="s">
        <v>122</v>
      </c>
      <c r="GL20" s="72"/>
      <c r="GM20" s="74" t="s">
        <v>121</v>
      </c>
      <c r="GN20" s="122"/>
      <c r="GO20" s="166"/>
      <c r="GP20" s="74" t="s">
        <v>122</v>
      </c>
      <c r="GR20" s="72"/>
      <c r="GS20" s="74" t="s">
        <v>121</v>
      </c>
      <c r="GT20" s="122"/>
      <c r="GU20" s="166"/>
      <c r="GV20" s="74" t="s">
        <v>122</v>
      </c>
      <c r="GX20" s="72"/>
      <c r="GY20" s="74" t="s">
        <v>121</v>
      </c>
      <c r="GZ20" s="122"/>
      <c r="HA20" s="166"/>
      <c r="HB20" s="74" t="s">
        <v>122</v>
      </c>
    </row>
    <row r="21" spans="2:210" ht="22.8" x14ac:dyDescent="0.4">
      <c r="B21" s="63"/>
      <c r="C21" s="74" t="s">
        <v>124</v>
      </c>
      <c r="D21" s="63"/>
      <c r="E21" s="64"/>
      <c r="F21" s="74" t="s">
        <v>125</v>
      </c>
      <c r="H21" s="63"/>
      <c r="I21" s="74" t="s">
        <v>124</v>
      </c>
      <c r="J21" s="63"/>
      <c r="K21" s="64"/>
      <c r="L21" s="74" t="s">
        <v>125</v>
      </c>
      <c r="N21" s="63"/>
      <c r="O21" s="74" t="s">
        <v>124</v>
      </c>
      <c r="P21" s="63"/>
      <c r="Q21" s="64"/>
      <c r="R21" s="74" t="s">
        <v>125</v>
      </c>
      <c r="T21" s="63"/>
      <c r="U21" s="74" t="s">
        <v>124</v>
      </c>
      <c r="V21" s="63"/>
      <c r="W21" s="64"/>
      <c r="X21" s="74" t="s">
        <v>125</v>
      </c>
      <c r="Z21" s="63"/>
      <c r="AA21" s="74" t="s">
        <v>124</v>
      </c>
      <c r="AB21" s="63"/>
      <c r="AC21" s="64"/>
      <c r="AD21" s="74" t="s">
        <v>125</v>
      </c>
      <c r="AF21" s="63"/>
      <c r="AG21" s="74" t="s">
        <v>124</v>
      </c>
      <c r="AH21" s="63"/>
      <c r="AI21" s="64"/>
      <c r="AJ21" s="74" t="s">
        <v>125</v>
      </c>
      <c r="AL21" s="63"/>
      <c r="AM21" s="74" t="s">
        <v>124</v>
      </c>
      <c r="AN21" s="63"/>
      <c r="AO21" s="64"/>
      <c r="AP21" s="74" t="s">
        <v>125</v>
      </c>
      <c r="AR21" s="63"/>
      <c r="AS21" s="74" t="s">
        <v>124</v>
      </c>
      <c r="AT21" s="63"/>
      <c r="AU21" s="64"/>
      <c r="AV21" s="74" t="s">
        <v>125</v>
      </c>
      <c r="AX21" s="63"/>
      <c r="AY21" s="74" t="s">
        <v>124</v>
      </c>
      <c r="AZ21" s="63"/>
      <c r="BA21" s="64"/>
      <c r="BB21" s="74" t="s">
        <v>125</v>
      </c>
      <c r="BD21" s="63"/>
      <c r="BE21" s="74" t="s">
        <v>124</v>
      </c>
      <c r="BF21" s="63"/>
      <c r="BG21" s="64"/>
      <c r="BH21" s="74" t="s">
        <v>125</v>
      </c>
      <c r="BJ21" s="63"/>
      <c r="BK21" s="74" t="s">
        <v>124</v>
      </c>
      <c r="BL21" s="63"/>
      <c r="BM21" s="64"/>
      <c r="BN21" s="74" t="s">
        <v>125</v>
      </c>
      <c r="BP21" s="63"/>
      <c r="BQ21" s="74" t="s">
        <v>124</v>
      </c>
      <c r="BR21" s="63"/>
      <c r="BS21" s="64"/>
      <c r="BT21" s="74" t="s">
        <v>125</v>
      </c>
      <c r="BV21" s="63"/>
      <c r="BW21" s="74" t="s">
        <v>124</v>
      </c>
      <c r="BX21" s="63"/>
      <c r="BY21" s="64"/>
      <c r="BZ21" s="74" t="s">
        <v>125</v>
      </c>
      <c r="CB21" s="63"/>
      <c r="CC21" s="74" t="s">
        <v>124</v>
      </c>
      <c r="CD21" s="63"/>
      <c r="CE21" s="64"/>
      <c r="CF21" s="74" t="s">
        <v>125</v>
      </c>
      <c r="CH21" s="63"/>
      <c r="CI21" s="74" t="s">
        <v>124</v>
      </c>
      <c r="CJ21" s="63"/>
      <c r="CK21" s="64"/>
      <c r="CL21" s="74" t="s">
        <v>125</v>
      </c>
      <c r="CN21" s="63"/>
      <c r="CO21" s="74" t="s">
        <v>124</v>
      </c>
      <c r="CP21" s="63"/>
      <c r="CQ21" s="64"/>
      <c r="CR21" s="74" t="s">
        <v>125</v>
      </c>
      <c r="CT21" s="63"/>
      <c r="CU21" s="74" t="s">
        <v>124</v>
      </c>
      <c r="CV21" s="63"/>
      <c r="CW21" s="64"/>
      <c r="CX21" s="74" t="s">
        <v>125</v>
      </c>
      <c r="CZ21" s="63"/>
      <c r="DA21" s="74" t="s">
        <v>124</v>
      </c>
      <c r="DB21" s="63"/>
      <c r="DC21" s="64"/>
      <c r="DD21" s="74" t="s">
        <v>125</v>
      </c>
      <c r="DF21" s="63"/>
      <c r="DG21" s="74" t="s">
        <v>124</v>
      </c>
      <c r="DH21" s="63"/>
      <c r="DI21" s="64"/>
      <c r="DJ21" s="74" t="s">
        <v>125</v>
      </c>
      <c r="DL21" s="63"/>
      <c r="DM21" s="74" t="s">
        <v>124</v>
      </c>
      <c r="DN21" s="63"/>
      <c r="DO21" s="108"/>
      <c r="DP21" s="74" t="s">
        <v>125</v>
      </c>
      <c r="DR21" s="63"/>
      <c r="DS21" s="74" t="s">
        <v>124</v>
      </c>
      <c r="DT21" s="63"/>
      <c r="DU21" s="108"/>
      <c r="DV21" s="74" t="s">
        <v>125</v>
      </c>
      <c r="DX21" s="63"/>
      <c r="DY21" s="74" t="s">
        <v>124</v>
      </c>
      <c r="DZ21" s="63"/>
      <c r="EA21" s="108"/>
      <c r="EB21" s="74" t="s">
        <v>125</v>
      </c>
      <c r="ED21" s="63"/>
      <c r="EE21" s="74" t="s">
        <v>124</v>
      </c>
      <c r="EF21" s="63"/>
      <c r="EG21" s="108"/>
      <c r="EH21" s="74" t="s">
        <v>125</v>
      </c>
      <c r="EJ21" s="63"/>
      <c r="EK21" s="74" t="s">
        <v>124</v>
      </c>
      <c r="EL21" s="63"/>
      <c r="EM21" s="108"/>
      <c r="EN21" s="74" t="s">
        <v>125</v>
      </c>
      <c r="EP21" s="63"/>
      <c r="EQ21" s="74" t="s">
        <v>124</v>
      </c>
      <c r="ER21" s="63"/>
      <c r="ES21" s="108"/>
      <c r="ET21" s="74" t="s">
        <v>125</v>
      </c>
      <c r="EV21" s="63"/>
      <c r="EW21" s="74" t="s">
        <v>124</v>
      </c>
      <c r="EX21" s="63"/>
      <c r="EY21" s="108"/>
      <c r="EZ21" s="74" t="s">
        <v>125</v>
      </c>
      <c r="FB21" s="63"/>
      <c r="FC21" s="74" t="s">
        <v>124</v>
      </c>
      <c r="FD21" s="63"/>
      <c r="FE21" s="108"/>
      <c r="FF21" s="74" t="s">
        <v>125</v>
      </c>
      <c r="FH21" s="63"/>
      <c r="FI21" s="74" t="s">
        <v>124</v>
      </c>
      <c r="FJ21" s="63"/>
      <c r="FK21" s="108"/>
      <c r="FL21" s="74" t="s">
        <v>125</v>
      </c>
      <c r="FN21" s="63"/>
      <c r="FO21" s="74" t="s">
        <v>124</v>
      </c>
      <c r="FP21" s="63"/>
      <c r="FQ21" s="108"/>
      <c r="FR21" s="74" t="s">
        <v>125</v>
      </c>
      <c r="FT21" s="63"/>
      <c r="FU21" s="74" t="s">
        <v>124</v>
      </c>
      <c r="FV21" s="63"/>
      <c r="FW21" s="108"/>
      <c r="FX21" s="74" t="s">
        <v>125</v>
      </c>
      <c r="FZ21" s="63"/>
      <c r="GA21" s="74" t="s">
        <v>124</v>
      </c>
      <c r="GB21" s="63"/>
      <c r="GC21" s="108"/>
      <c r="GD21" s="74" t="s">
        <v>125</v>
      </c>
      <c r="GF21" s="63"/>
      <c r="GG21" s="74" t="s">
        <v>124</v>
      </c>
      <c r="GH21" s="63"/>
      <c r="GI21" s="108"/>
      <c r="GJ21" s="74" t="s">
        <v>125</v>
      </c>
      <c r="GL21" s="63"/>
      <c r="GM21" s="74" t="s">
        <v>124</v>
      </c>
      <c r="GN21" s="63"/>
      <c r="GO21" s="108"/>
      <c r="GP21" s="74" t="s">
        <v>125</v>
      </c>
      <c r="GR21" s="63"/>
      <c r="GS21" s="74" t="s">
        <v>124</v>
      </c>
      <c r="GT21" s="63"/>
      <c r="GU21" s="108"/>
      <c r="GV21" s="74" t="s">
        <v>125</v>
      </c>
      <c r="GX21" s="63"/>
      <c r="GY21" s="74" t="s">
        <v>124</v>
      </c>
      <c r="GZ21" s="63"/>
      <c r="HA21" s="108"/>
      <c r="HB21" s="74" t="s">
        <v>125</v>
      </c>
    </row>
  </sheetData>
  <sheetProtection algorithmName="SHA-512" hashValue="z8xd10ZdwBoPwpPV9PsRl37uki2e5LFf+lYOS4z3wzLWRxJUsikk+l8DmOQKGUBMx9NGpPxeh/5y3pntXpKF2w==" saltValue="Kj6G/rdMoJPg5dD7SwtyM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R170"/>
  <sheetViews>
    <sheetView tabSelected="1" topLeftCell="DR1" zoomScale="90" zoomScaleNormal="90" workbookViewId="0">
      <selection activeCell="DS10" sqref="DS10"/>
    </sheetView>
  </sheetViews>
  <sheetFormatPr defaultRowHeight="13.2" x14ac:dyDescent="0.25"/>
  <cols>
    <col min="1" max="1" width="13" customWidth="1"/>
    <col min="2" max="2" width="21.6640625" style="55" customWidth="1"/>
    <col min="3" max="3" width="37.33203125" style="55" customWidth="1"/>
    <col min="4" max="4" width="19.88671875" style="55" customWidth="1"/>
    <col min="5" max="5" width="74.44140625" style="55" customWidth="1"/>
    <col min="6" max="6" width="25.44140625" style="55" customWidth="1"/>
    <col min="7" max="7" width="14.6640625" style="55" customWidth="1"/>
    <col min="8" max="8" width="24.88671875" style="55" customWidth="1"/>
    <col min="9" max="9" width="30.88671875" style="55" customWidth="1"/>
    <col min="10" max="10" width="19.88671875" style="55" customWidth="1"/>
    <col min="11" max="11" width="69.6640625" style="55" customWidth="1"/>
    <col min="12" max="12" width="23.44140625" style="55" customWidth="1"/>
    <col min="13" max="13" width="11.88671875" style="55" customWidth="1"/>
    <col min="14" max="15" width="33.88671875" style="55" customWidth="1"/>
    <col min="16" max="16" width="16.33203125" style="55" customWidth="1"/>
    <col min="17" max="17" width="73.109375" style="55" customWidth="1"/>
    <col min="18" max="18" width="20.33203125" style="55" customWidth="1"/>
    <col min="19" max="19" width="14.109375" style="55" customWidth="1"/>
    <col min="20" max="20" width="23.88671875" style="55" customWidth="1"/>
    <col min="21" max="21" width="28.6640625" style="55" customWidth="1"/>
    <col min="22" max="22" width="20.33203125" style="55" customWidth="1"/>
    <col min="23" max="23" width="75.6640625" style="55" customWidth="1"/>
    <col min="24" max="24" width="25" style="55" customWidth="1"/>
    <col min="25" max="25" width="16.109375" style="55" customWidth="1"/>
    <col min="26" max="27" width="30.44140625" style="55" customWidth="1"/>
    <col min="28" max="28" width="19.5546875" style="55" customWidth="1"/>
    <col min="29" max="29" width="69.109375" style="55" customWidth="1"/>
    <col min="30" max="30" width="30.44140625" style="55" customWidth="1"/>
    <col min="31" max="31" width="10" style="55" customWidth="1"/>
    <col min="32" max="32" width="21.109375" style="55" customWidth="1"/>
    <col min="33" max="33" width="28.44140625" style="55" customWidth="1"/>
    <col min="34" max="34" width="16.109375" style="55" customWidth="1"/>
    <col min="35" max="35" width="72.109375" style="55" customWidth="1"/>
    <col min="36" max="36" width="30.109375" style="55" customWidth="1"/>
    <col min="37" max="37" width="7.6640625" style="55" customWidth="1"/>
    <col min="38" max="39" width="28.44140625" style="55" customWidth="1"/>
    <col min="40" max="40" width="12.5546875" style="55" customWidth="1"/>
    <col min="41" max="41" width="52.109375" style="55" customWidth="1"/>
    <col min="42" max="42" width="29.5546875" style="55" customWidth="1"/>
    <col min="43" max="43" width="7.6640625" style="55" customWidth="1"/>
    <col min="44" max="44" width="31.88671875" style="55" customWidth="1"/>
    <col min="45" max="45" width="27" style="55" customWidth="1"/>
    <col min="46" max="46" width="14.6640625" style="55" customWidth="1"/>
    <col min="47" max="47" width="70.44140625" style="55" customWidth="1"/>
    <col min="48" max="48" width="19.33203125" style="55" customWidth="1"/>
    <col min="49" max="49" width="9.33203125" style="55" customWidth="1"/>
    <col min="50" max="50" width="23.33203125" style="55" customWidth="1"/>
    <col min="51" max="51" width="31.109375" style="55" customWidth="1"/>
    <col min="52" max="52" width="14.33203125" style="55" customWidth="1"/>
    <col min="53" max="53" width="67.44140625" style="55" customWidth="1"/>
    <col min="54" max="54" width="30.5546875" style="55" customWidth="1"/>
    <col min="55" max="55" width="10.33203125" style="55" customWidth="1"/>
    <col min="56" max="56" width="21.109375" style="55" customWidth="1"/>
    <col min="57" max="57" width="29" style="55" customWidth="1"/>
    <col min="58" max="58" width="14.5546875" style="55" customWidth="1"/>
    <col min="59" max="59" width="62.44140625" style="55" customWidth="1"/>
    <col min="60" max="60" width="27" style="55" customWidth="1"/>
    <col min="61" max="61" width="12.6640625" style="55" customWidth="1"/>
    <col min="62" max="62" width="23.44140625" style="55" customWidth="1"/>
    <col min="63" max="63" width="28.44140625" style="55" customWidth="1"/>
    <col min="64" max="64" width="17.6640625" style="55" customWidth="1"/>
    <col min="65" max="65" width="69.44140625" style="55" customWidth="1"/>
    <col min="66" max="66" width="26.6640625" style="55" customWidth="1"/>
    <col min="67" max="67" width="10.33203125" style="55" customWidth="1"/>
    <col min="68" max="68" width="27.5546875" style="55" customWidth="1"/>
    <col min="69" max="69" width="29.33203125" style="55" customWidth="1"/>
    <col min="70" max="70" width="13.109375" style="55" customWidth="1"/>
    <col min="71" max="71" width="66.88671875" style="55" customWidth="1"/>
    <col min="72" max="72" width="36.44140625" style="55" customWidth="1"/>
    <col min="73" max="73" width="10.5546875" style="55" customWidth="1"/>
    <col min="74" max="74" width="25" style="55" customWidth="1"/>
    <col min="75" max="75" width="34.6640625" style="55" customWidth="1"/>
    <col min="76" max="76" width="15.109375" style="55" customWidth="1"/>
    <col min="77" max="77" width="71.6640625" style="55" customWidth="1"/>
    <col min="78" max="78" width="22.6640625" style="55" customWidth="1"/>
    <col min="79" max="79" width="18.6640625" style="55" customWidth="1"/>
    <col min="80" max="80" width="22.5546875" style="55" customWidth="1"/>
    <col min="81" max="81" width="33.44140625" style="55" customWidth="1"/>
    <col min="82" max="82" width="14.5546875" style="55" customWidth="1"/>
    <col min="83" max="83" width="62.88671875" style="55" customWidth="1"/>
    <col min="84" max="84" width="27.33203125" style="55" customWidth="1"/>
    <col min="85" max="85" width="15.6640625" style="55" customWidth="1"/>
    <col min="86" max="86" width="22.33203125" style="55" customWidth="1"/>
    <col min="87" max="87" width="31.44140625" style="55" customWidth="1"/>
    <col min="88" max="88" width="15.6640625" style="55" customWidth="1"/>
    <col min="89" max="89" width="72.88671875" style="55" customWidth="1"/>
    <col min="90" max="90" width="29.5546875" style="55" customWidth="1"/>
    <col min="91" max="91" width="8" style="55" customWidth="1"/>
    <col min="92" max="93" width="29.5546875" style="55" customWidth="1"/>
    <col min="94" max="94" width="18" style="55" customWidth="1"/>
    <col min="95" max="95" width="68.6640625" style="55" customWidth="1"/>
    <col min="96" max="96" width="29.5546875" style="55" customWidth="1"/>
    <col min="97" max="97" width="11.88671875" style="55" customWidth="1"/>
    <col min="98" max="99" width="29.5546875" style="55" customWidth="1"/>
    <col min="100" max="100" width="15.6640625" style="55" customWidth="1"/>
    <col min="101" max="101" width="71.88671875" style="55" customWidth="1"/>
    <col min="102" max="102" width="29.5546875" style="55" customWidth="1"/>
    <col min="103" max="103" width="10.109375" style="55" customWidth="1"/>
    <col min="104" max="105" width="29.5546875" style="55" customWidth="1"/>
    <col min="106" max="106" width="17" style="55" customWidth="1"/>
    <col min="107" max="107" width="74.88671875" style="55" customWidth="1"/>
    <col min="108" max="108" width="29.5546875" style="55" customWidth="1"/>
    <col min="109" max="109" width="8" style="55" customWidth="1"/>
    <col min="110" max="111" width="29.5546875" style="55" customWidth="1"/>
    <col min="112" max="112" width="15.109375" style="55" customWidth="1"/>
    <col min="113" max="113" width="65.109375" style="55" customWidth="1"/>
    <col min="114" max="114" width="24.88671875" style="55" customWidth="1"/>
    <col min="115" max="115" width="8.88671875" style="55" customWidth="1"/>
    <col min="116" max="116" width="29.5546875" style="55" customWidth="1"/>
    <col min="117" max="117" width="34.88671875" style="55" customWidth="1"/>
    <col min="118" max="118" width="12.6640625" style="55" customWidth="1"/>
    <col min="119" max="119" width="58" style="55" customWidth="1"/>
    <col min="120" max="120" width="27.44140625" style="55" customWidth="1"/>
    <col min="121" max="121" width="8.88671875" style="55" customWidth="1"/>
    <col min="122" max="122" width="27.33203125" style="55" customWidth="1"/>
    <col min="123" max="123" width="40.6640625" style="55" customWidth="1"/>
    <col min="124" max="124" width="12.109375" style="55" customWidth="1"/>
    <col min="125" max="125" width="60.33203125" style="55" customWidth="1"/>
    <col min="126" max="126" width="34" style="55" customWidth="1"/>
    <col min="127" max="127" width="8.88671875" style="55" customWidth="1"/>
    <col min="128" max="128" width="29.5546875" style="55" customWidth="1"/>
    <col min="129" max="129" width="39.109375" style="55" customWidth="1"/>
    <col min="130" max="130" width="15.44140625" style="55" customWidth="1"/>
    <col min="131" max="131" width="64.109375" style="55" customWidth="1"/>
    <col min="132" max="132" width="26.33203125" style="55" customWidth="1"/>
    <col min="133" max="133" width="16.44140625" style="55" customWidth="1"/>
    <col min="134" max="134" width="28.33203125" style="55" customWidth="1"/>
    <col min="135" max="135" width="41.44140625" style="55" customWidth="1"/>
    <col min="136" max="136" width="14.5546875" style="55" customWidth="1"/>
    <col min="137" max="137" width="55.33203125" style="55" customWidth="1"/>
    <col min="138" max="138" width="26.109375" style="55" customWidth="1"/>
    <col min="139" max="139" width="12" style="55" customWidth="1"/>
    <col min="140" max="140" width="29.5546875" style="55" customWidth="1"/>
    <col min="141" max="141" width="41.88671875" style="55" customWidth="1"/>
    <col min="142" max="142" width="14.5546875" style="55" customWidth="1"/>
    <col min="143" max="143" width="64" style="55" customWidth="1"/>
    <col min="144" max="144" width="27" style="55" customWidth="1"/>
    <col min="145" max="145" width="13" style="55" customWidth="1"/>
    <col min="146" max="146" width="26.6640625" style="55" customWidth="1"/>
    <col min="147" max="147" width="37.44140625" style="55" customWidth="1"/>
    <col min="148" max="148" width="14.6640625" style="55" customWidth="1"/>
    <col min="149" max="149" width="65.44140625" style="55" customWidth="1"/>
    <col min="150" max="150" width="25.88671875" style="55" customWidth="1"/>
    <col min="151" max="151" width="13.33203125" style="55" customWidth="1"/>
    <col min="152" max="152" width="29.5546875" style="55" customWidth="1"/>
    <col min="153" max="153" width="40.5546875" style="55" customWidth="1"/>
    <col min="154" max="154" width="15.6640625" style="55" customWidth="1"/>
    <col min="155" max="155" width="55.88671875" style="55" customWidth="1"/>
    <col min="156" max="156" width="28.33203125" style="55" customWidth="1"/>
    <col min="157" max="157" width="19.33203125" style="55" customWidth="1"/>
    <col min="158" max="158" width="25" style="55" customWidth="1"/>
    <col min="159" max="159" width="34.5546875" style="55" customWidth="1"/>
    <col min="160" max="160" width="13.44140625" style="55" customWidth="1"/>
    <col min="161" max="161" width="59.5546875" style="55" customWidth="1"/>
    <col min="162" max="162" width="30.6640625" style="55" customWidth="1"/>
    <col min="163" max="163" width="11.33203125" style="55" customWidth="1"/>
    <col min="164" max="164" width="29.5546875" style="55" customWidth="1"/>
    <col min="165" max="165" width="35.109375" style="55" customWidth="1"/>
    <col min="166" max="166" width="14.33203125" style="55" customWidth="1"/>
    <col min="167" max="167" width="53.33203125" style="55" customWidth="1"/>
    <col min="168" max="168" width="29.5546875" style="55" customWidth="1"/>
    <col min="169" max="169" width="9.6640625" style="55" customWidth="1"/>
    <col min="170" max="171" width="29.5546875" style="55" customWidth="1"/>
    <col min="172" max="172" width="14.88671875" style="55" customWidth="1"/>
    <col min="173" max="173" width="53.33203125" style="55" customWidth="1"/>
    <col min="174" max="174" width="29.5546875" style="55" customWidth="1"/>
    <col min="175" max="175" width="9" style="55" customWidth="1"/>
    <col min="176" max="177" width="29.5546875" style="55" customWidth="1"/>
    <col min="178" max="178" width="16.33203125" style="55" customWidth="1"/>
    <col min="179" max="179" width="50.109375" style="55" customWidth="1"/>
    <col min="180" max="180" width="29.5546875" style="55" customWidth="1"/>
    <col min="181" max="181" width="8.33203125" style="55" customWidth="1"/>
    <col min="182" max="183" width="29.5546875" style="55" customWidth="1"/>
    <col min="184" max="184" width="15.33203125" style="55" customWidth="1"/>
    <col min="185" max="185" width="53.33203125" style="55" customWidth="1"/>
    <col min="186" max="186" width="29.5546875" style="55" customWidth="1"/>
    <col min="187" max="187" width="9.109375" style="55" customWidth="1"/>
    <col min="188" max="189" width="29.5546875" style="55" customWidth="1"/>
    <col min="190" max="190" width="15.6640625" style="55" customWidth="1"/>
    <col min="191" max="191" width="48.5546875" style="55" customWidth="1"/>
    <col min="192" max="192" width="29.5546875" style="55" customWidth="1"/>
    <col min="193" max="193" width="9" style="55" customWidth="1"/>
    <col min="194" max="195" width="29.5546875" style="55" customWidth="1"/>
    <col min="196" max="196" width="14.6640625" style="55" customWidth="1"/>
    <col min="197" max="197" width="50.44140625" style="55" customWidth="1"/>
    <col min="198" max="198" width="29.5546875" style="55" customWidth="1"/>
    <col min="199" max="199" width="8.6640625" style="55" customWidth="1"/>
    <col min="200" max="201" width="29.5546875" style="55" customWidth="1"/>
    <col min="202" max="202" width="14.88671875" style="55" customWidth="1"/>
    <col min="203" max="203" width="54.44140625" style="55" customWidth="1"/>
    <col min="204" max="204" width="29.5546875" style="55" customWidth="1"/>
    <col min="205" max="205" width="11.44140625" style="55" customWidth="1"/>
    <col min="206" max="207" width="29.5546875" style="55" customWidth="1"/>
    <col min="208" max="208" width="14.44140625" style="55" customWidth="1"/>
    <col min="209" max="209" width="49.6640625" style="55" customWidth="1"/>
    <col min="210" max="210" width="29.5546875" style="55" customWidth="1"/>
    <col min="211" max="211" width="10" style="55" customWidth="1"/>
    <col min="212" max="213" width="29.5546875" style="55" customWidth="1"/>
    <col min="214" max="214" width="15.88671875" style="55" customWidth="1"/>
    <col min="215" max="215" width="52.5546875" style="55" customWidth="1"/>
    <col min="216" max="216" width="29.5546875" style="55" customWidth="1"/>
    <col min="217" max="217" width="11" style="55" customWidth="1"/>
    <col min="218" max="219" width="29.5546875" style="55" customWidth="1"/>
    <col min="220" max="220" width="14.5546875" style="55" customWidth="1"/>
    <col min="221" max="221" width="53" style="55" customWidth="1"/>
    <col min="222" max="222" width="29.5546875" style="55" customWidth="1"/>
    <col min="223" max="223" width="10.88671875" style="55" customWidth="1"/>
    <col min="224" max="225" width="29.5546875" style="55" customWidth="1"/>
    <col min="226" max="226" width="15.6640625" style="55" customWidth="1"/>
    <col min="227" max="227" width="53" style="55" customWidth="1"/>
    <col min="228" max="228" width="29.5546875" style="55" customWidth="1"/>
    <col min="229" max="229" width="11.109375" style="55" customWidth="1"/>
    <col min="230" max="231" width="29.5546875" style="55" customWidth="1"/>
    <col min="232" max="232" width="14.6640625" style="55" customWidth="1"/>
    <col min="233" max="233" width="50.109375" style="55" customWidth="1"/>
    <col min="234" max="234" width="29.5546875" style="55" customWidth="1"/>
    <col min="235" max="235" width="13.88671875" style="55" customWidth="1"/>
    <col min="236" max="236" width="29.5546875" style="55" customWidth="1"/>
    <col min="237" max="237" width="29.5546875" customWidth="1"/>
    <col min="238" max="238" width="15.88671875" customWidth="1"/>
    <col min="239" max="239" width="57.5546875" customWidth="1"/>
    <col min="240" max="240" width="34" customWidth="1"/>
    <col min="241" max="241" width="13.33203125" customWidth="1"/>
    <col min="242" max="243" width="29.5546875" customWidth="1"/>
    <col min="244" max="244" width="19.44140625" customWidth="1"/>
    <col min="245" max="245" width="55.44140625" customWidth="1"/>
    <col min="246" max="246" width="29.5546875" customWidth="1"/>
    <col min="247" max="247" width="6.88671875" customWidth="1"/>
    <col min="248" max="248" width="29.5546875" customWidth="1"/>
    <col min="249" max="249" width="36.33203125" customWidth="1"/>
    <col min="250" max="250" width="17.88671875" customWidth="1"/>
    <col min="251" max="251" width="61" customWidth="1"/>
    <col min="252" max="1025" width="29.5546875" customWidth="1"/>
  </cols>
  <sheetData>
    <row r="1" spans="2:252" ht="12.75" customHeight="1" x14ac:dyDescent="0.25"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 s="56"/>
      <c r="AU1" s="56"/>
      <c r="AV1" s="56"/>
      <c r="AW1" s="56"/>
      <c r="AX1" s="56"/>
      <c r="AY1"/>
      <c r="AZ1"/>
      <c r="BA1"/>
      <c r="BB1"/>
      <c r="BC1"/>
      <c r="BD1"/>
      <c r="BE1"/>
      <c r="BF1"/>
      <c r="BG1"/>
      <c r="BH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CH1" s="55" t="s">
        <v>148</v>
      </c>
    </row>
    <row r="2" spans="2:252" ht="26.25" customHeight="1" x14ac:dyDescent="0.4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 s="56"/>
      <c r="AU2" s="63"/>
      <c r="AV2"/>
      <c r="AW2"/>
      <c r="AX2" s="62"/>
      <c r="AY2"/>
      <c r="AZ2"/>
      <c r="BA2"/>
      <c r="BB2"/>
      <c r="BC2"/>
      <c r="BD2"/>
      <c r="BE2"/>
      <c r="BF2"/>
      <c r="BG2"/>
      <c r="BH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</row>
    <row r="3" spans="2:252" ht="20.25" customHeight="1" x14ac:dyDescent="0.35"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 s="56"/>
      <c r="AU3"/>
      <c r="AV3"/>
      <c r="AW3"/>
      <c r="AX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4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</row>
    <row r="4" spans="2:252" ht="26.25" customHeight="1" x14ac:dyDescent="0.4">
      <c r="B4" s="63" t="s">
        <v>149</v>
      </c>
      <c r="C4"/>
      <c r="D4" s="62" t="s">
        <v>23</v>
      </c>
      <c r="E4"/>
      <c r="F4"/>
      <c r="G4"/>
      <c r="H4" s="63" t="s">
        <v>150</v>
      </c>
      <c r="I4"/>
      <c r="J4" s="62" t="s">
        <v>23</v>
      </c>
      <c r="K4"/>
      <c r="L4" s="63"/>
      <c r="M4"/>
      <c r="N4" s="63" t="s">
        <v>151</v>
      </c>
      <c r="O4"/>
      <c r="P4" s="62" t="s">
        <v>23</v>
      </c>
      <c r="Q4"/>
      <c r="R4" s="63"/>
      <c r="S4"/>
      <c r="T4" s="63" t="s">
        <v>152</v>
      </c>
      <c r="U4"/>
      <c r="V4" s="62" t="s">
        <v>23</v>
      </c>
      <c r="W4"/>
      <c r="X4" s="63"/>
      <c r="Y4" s="63"/>
      <c r="Z4" s="63" t="s">
        <v>153</v>
      </c>
      <c r="AA4"/>
      <c r="AB4" s="62" t="s">
        <v>23</v>
      </c>
      <c r="AC4"/>
      <c r="AD4" s="63"/>
      <c r="AE4"/>
      <c r="AF4" s="63" t="s">
        <v>154</v>
      </c>
      <c r="AG4"/>
      <c r="AH4" s="62" t="s">
        <v>23</v>
      </c>
      <c r="AI4"/>
      <c r="AJ4"/>
      <c r="AK4"/>
      <c r="AL4" s="63" t="s">
        <v>155</v>
      </c>
      <c r="AM4"/>
      <c r="AN4" s="62" t="s">
        <v>23</v>
      </c>
      <c r="AO4"/>
      <c r="AP4"/>
      <c r="AQ4"/>
      <c r="AR4" s="63" t="s">
        <v>156</v>
      </c>
      <c r="AS4"/>
      <c r="AT4" s="62" t="s">
        <v>23</v>
      </c>
      <c r="AU4"/>
      <c r="AV4"/>
      <c r="AW4"/>
      <c r="AX4" s="63" t="s">
        <v>157</v>
      </c>
      <c r="AY4"/>
      <c r="AZ4" s="62" t="s">
        <v>23</v>
      </c>
      <c r="BA4"/>
      <c r="BB4"/>
      <c r="BC4" s="63"/>
      <c r="BD4" s="63" t="s">
        <v>158</v>
      </c>
      <c r="BE4"/>
      <c r="BF4" s="62" t="s">
        <v>23</v>
      </c>
      <c r="BG4"/>
      <c r="BH4"/>
      <c r="BJ4" s="63" t="s">
        <v>159</v>
      </c>
      <c r="BK4"/>
      <c r="BL4" s="62" t="s">
        <v>23</v>
      </c>
      <c r="BM4"/>
      <c r="BN4"/>
      <c r="BO4"/>
      <c r="BP4" s="63" t="s">
        <v>160</v>
      </c>
      <c r="BQ4"/>
      <c r="BR4" s="62" t="s">
        <v>23</v>
      </c>
      <c r="BS4"/>
      <c r="BT4"/>
      <c r="BU4"/>
      <c r="BV4" s="63" t="s">
        <v>161</v>
      </c>
      <c r="BW4"/>
      <c r="BX4" s="62" t="s">
        <v>23</v>
      </c>
      <c r="BY4"/>
      <c r="BZ4"/>
      <c r="CA4" s="62"/>
      <c r="CB4" s="63" t="s">
        <v>162</v>
      </c>
      <c r="CC4"/>
      <c r="CD4" s="62" t="s">
        <v>23</v>
      </c>
      <c r="CE4"/>
      <c r="CF4"/>
      <c r="CG4" s="62"/>
      <c r="CH4" s="63" t="s">
        <v>163</v>
      </c>
      <c r="CI4"/>
      <c r="CJ4" s="62" t="s">
        <v>23</v>
      </c>
      <c r="CK4"/>
      <c r="CL4"/>
      <c r="CN4" s="63" t="s">
        <v>164</v>
      </c>
      <c r="CO4"/>
      <c r="CP4" s="62" t="s">
        <v>23</v>
      </c>
      <c r="CQ4"/>
      <c r="CR4"/>
      <c r="CS4"/>
      <c r="CT4" s="63" t="s">
        <v>165</v>
      </c>
      <c r="CU4"/>
      <c r="CV4" s="62" t="s">
        <v>23</v>
      </c>
      <c r="CW4"/>
      <c r="CX4"/>
      <c r="CZ4" s="63" t="s">
        <v>166</v>
      </c>
      <c r="DA4"/>
      <c r="DB4" s="62" t="s">
        <v>23</v>
      </c>
      <c r="DC4"/>
      <c r="DD4"/>
      <c r="DF4" s="63" t="s">
        <v>167</v>
      </c>
      <c r="DG4"/>
      <c r="DH4" s="62" t="s">
        <v>23</v>
      </c>
      <c r="DI4"/>
      <c r="DJ4" s="63"/>
      <c r="DL4" s="63" t="s">
        <v>168</v>
      </c>
      <c r="DM4"/>
      <c r="DN4" s="62" t="s">
        <v>23</v>
      </c>
      <c r="DO4"/>
      <c r="DP4" s="63"/>
      <c r="DQ4" s="63"/>
      <c r="DR4" s="63" t="s">
        <v>169</v>
      </c>
      <c r="DS4"/>
      <c r="DT4" s="62" t="s">
        <v>23</v>
      </c>
      <c r="DU4"/>
      <c r="DV4" s="63"/>
      <c r="DX4" s="63" t="s">
        <v>170</v>
      </c>
      <c r="DY4"/>
      <c r="DZ4" s="62" t="s">
        <v>23</v>
      </c>
      <c r="EA4"/>
      <c r="EB4" s="63"/>
      <c r="EC4" s="62"/>
      <c r="ED4" s="63" t="s">
        <v>171</v>
      </c>
      <c r="EE4"/>
      <c r="EF4" s="62" t="s">
        <v>23</v>
      </c>
      <c r="EG4"/>
      <c r="EH4" s="63"/>
      <c r="EJ4" s="63" t="s">
        <v>172</v>
      </c>
      <c r="EK4"/>
      <c r="EL4" s="62" t="s">
        <v>23</v>
      </c>
      <c r="EM4"/>
      <c r="EN4"/>
      <c r="EO4"/>
      <c r="EP4" s="63" t="s">
        <v>173</v>
      </c>
      <c r="EQ4"/>
      <c r="ER4" s="62" t="s">
        <v>23</v>
      </c>
      <c r="ES4"/>
      <c r="ET4"/>
      <c r="EV4" s="63" t="s">
        <v>174</v>
      </c>
      <c r="EW4"/>
      <c r="EX4" s="62" t="s">
        <v>23</v>
      </c>
      <c r="EY4"/>
      <c r="EZ4" s="63"/>
      <c r="FB4" s="63" t="s">
        <v>175</v>
      </c>
      <c r="FC4"/>
      <c r="FD4" s="62" t="s">
        <v>23</v>
      </c>
      <c r="FE4"/>
      <c r="FF4" s="63"/>
      <c r="FH4" s="63" t="s">
        <v>176</v>
      </c>
      <c r="FI4"/>
      <c r="FJ4" s="62" t="s">
        <v>23</v>
      </c>
      <c r="FK4"/>
      <c r="FL4" s="63"/>
      <c r="FN4" s="63" t="s">
        <v>177</v>
      </c>
      <c r="FO4"/>
      <c r="FP4" s="62" t="s">
        <v>23</v>
      </c>
      <c r="FQ4"/>
      <c r="FR4" s="63"/>
      <c r="FT4" s="63" t="s">
        <v>178</v>
      </c>
      <c r="FU4"/>
      <c r="FV4" s="62" t="s">
        <v>23</v>
      </c>
      <c r="FW4"/>
      <c r="FX4" s="63"/>
      <c r="FZ4" s="63" t="s">
        <v>179</v>
      </c>
      <c r="GA4"/>
      <c r="GB4" s="62" t="s">
        <v>23</v>
      </c>
      <c r="GC4"/>
      <c r="GD4" s="63"/>
      <c r="GF4" s="63" t="s">
        <v>180</v>
      </c>
      <c r="GG4"/>
      <c r="GH4" s="62" t="s">
        <v>23</v>
      </c>
      <c r="GI4"/>
      <c r="GJ4" s="63"/>
      <c r="GL4" s="63" t="s">
        <v>181</v>
      </c>
      <c r="GM4"/>
      <c r="GN4" s="62" t="s">
        <v>23</v>
      </c>
      <c r="GO4"/>
      <c r="GP4" s="63"/>
      <c r="GR4" s="63" t="s">
        <v>182</v>
      </c>
      <c r="GS4"/>
      <c r="GT4" s="62" t="s">
        <v>23</v>
      </c>
      <c r="GU4"/>
      <c r="GV4" s="63"/>
      <c r="GX4" s="63" t="s">
        <v>183</v>
      </c>
      <c r="GY4"/>
      <c r="GZ4" s="62" t="s">
        <v>23</v>
      </c>
      <c r="HA4"/>
      <c r="HB4" s="63"/>
      <c r="HD4" s="63" t="s">
        <v>184</v>
      </c>
      <c r="HE4"/>
      <c r="HF4" s="62" t="s">
        <v>23</v>
      </c>
      <c r="HG4"/>
      <c r="HH4" s="63"/>
      <c r="HJ4" s="63" t="s">
        <v>185</v>
      </c>
      <c r="HK4"/>
      <c r="HL4" s="62" t="s">
        <v>23</v>
      </c>
      <c r="HM4"/>
      <c r="HN4" s="63"/>
      <c r="HP4" s="63" t="s">
        <v>186</v>
      </c>
      <c r="HQ4"/>
      <c r="HR4" s="62" t="s">
        <v>23</v>
      </c>
      <c r="HS4"/>
      <c r="HT4" s="63"/>
      <c r="HV4" s="63" t="s">
        <v>187</v>
      </c>
      <c r="HW4"/>
      <c r="HX4" s="62" t="s">
        <v>23</v>
      </c>
      <c r="HY4"/>
      <c r="HZ4" s="63"/>
      <c r="IB4" s="63" t="s">
        <v>188</v>
      </c>
      <c r="ID4" s="62" t="s">
        <v>23</v>
      </c>
      <c r="IF4" s="63"/>
      <c r="IH4" s="63" t="s">
        <v>189</v>
      </c>
      <c r="IJ4" s="62" t="s">
        <v>23</v>
      </c>
      <c r="IL4" s="63"/>
      <c r="IN4" s="63" t="s">
        <v>190</v>
      </c>
      <c r="IP4" s="62" t="s">
        <v>23</v>
      </c>
      <c r="IR4" s="63"/>
    </row>
    <row r="5" spans="2:252" ht="20.25" customHeight="1" x14ac:dyDescent="0.35">
      <c r="B5"/>
      <c r="C5"/>
      <c r="D5"/>
      <c r="E5"/>
      <c r="F5" s="63"/>
      <c r="G5" s="63"/>
      <c r="H5"/>
      <c r="I5"/>
      <c r="J5"/>
      <c r="K5"/>
      <c r="L5"/>
      <c r="M5" s="63"/>
      <c r="N5"/>
      <c r="O5"/>
      <c r="P5"/>
      <c r="Q5"/>
      <c r="R5"/>
      <c r="S5" s="63"/>
      <c r="T5"/>
      <c r="U5"/>
      <c r="V5"/>
      <c r="W5"/>
      <c r="X5" s="63"/>
      <c r="Y5" s="63"/>
      <c r="Z5"/>
      <c r="AA5"/>
      <c r="AB5"/>
      <c r="AC5"/>
      <c r="AD5"/>
      <c r="AE5" s="63"/>
      <c r="AF5"/>
      <c r="AG5"/>
      <c r="AH5"/>
      <c r="AI5"/>
      <c r="AJ5" s="63"/>
      <c r="AK5" s="63"/>
      <c r="AL5"/>
      <c r="AM5"/>
      <c r="AN5"/>
      <c r="AO5"/>
      <c r="AP5" s="63"/>
      <c r="AQ5"/>
      <c r="AR5"/>
      <c r="AS5"/>
      <c r="AT5"/>
      <c r="AU5"/>
      <c r="AV5" s="63"/>
      <c r="AW5" s="63"/>
      <c r="AX5"/>
      <c r="AY5"/>
      <c r="AZ5"/>
      <c r="BA5"/>
      <c r="BB5" s="63"/>
      <c r="BC5"/>
      <c r="BD5"/>
      <c r="BE5"/>
      <c r="BF5"/>
      <c r="BG5"/>
      <c r="BH5" s="63"/>
      <c r="BJ5"/>
      <c r="BK5"/>
      <c r="BL5"/>
      <c r="BM5"/>
      <c r="BN5" s="63"/>
      <c r="BO5"/>
      <c r="BP5"/>
      <c r="BQ5"/>
      <c r="BR5"/>
      <c r="BS5"/>
      <c r="BT5" s="63"/>
      <c r="BU5"/>
      <c r="BV5"/>
      <c r="BW5"/>
      <c r="BX5"/>
      <c r="BY5"/>
      <c r="BZ5" s="63"/>
      <c r="CA5"/>
      <c r="CB5"/>
      <c r="CC5"/>
      <c r="CD5"/>
      <c r="CE5"/>
      <c r="CF5" s="63"/>
      <c r="CG5"/>
      <c r="CH5"/>
      <c r="CI5"/>
      <c r="CJ5"/>
      <c r="CK5"/>
      <c r="CL5" s="63"/>
      <c r="CN5"/>
      <c r="CO5"/>
      <c r="CP5"/>
      <c r="CQ5"/>
      <c r="CR5" s="63"/>
      <c r="CS5" s="63"/>
      <c r="CT5"/>
      <c r="CU5"/>
      <c r="CV5"/>
      <c r="CW5"/>
      <c r="CX5" s="63"/>
      <c r="CZ5"/>
      <c r="DA5"/>
      <c r="DB5"/>
      <c r="DC5"/>
      <c r="DD5" s="63"/>
      <c r="DF5"/>
      <c r="DG5"/>
      <c r="DH5"/>
      <c r="DI5"/>
      <c r="DJ5"/>
      <c r="DL5"/>
      <c r="DM5"/>
      <c r="DN5"/>
      <c r="DO5"/>
      <c r="DP5" s="63"/>
      <c r="DQ5" s="63"/>
      <c r="DR5"/>
      <c r="DS5"/>
      <c r="DT5"/>
      <c r="DU5"/>
      <c r="DV5" s="63"/>
      <c r="DX5"/>
      <c r="DY5"/>
      <c r="DZ5"/>
      <c r="EA5"/>
      <c r="EB5" s="63"/>
      <c r="ED5"/>
      <c r="EE5"/>
      <c r="EF5"/>
      <c r="EG5"/>
      <c r="EH5" s="63"/>
      <c r="EJ5"/>
      <c r="EK5"/>
      <c r="EL5"/>
      <c r="EM5"/>
      <c r="EN5" s="63"/>
      <c r="EO5"/>
      <c r="EP5"/>
      <c r="EQ5"/>
      <c r="ER5"/>
      <c r="ES5"/>
      <c r="ET5" s="63"/>
      <c r="EV5"/>
      <c r="EW5"/>
      <c r="EX5"/>
      <c r="EY5"/>
      <c r="EZ5"/>
      <c r="FB5"/>
      <c r="FC5"/>
      <c r="FD5"/>
      <c r="FE5"/>
      <c r="FF5"/>
      <c r="FH5"/>
      <c r="FI5"/>
      <c r="FJ5"/>
      <c r="FK5"/>
      <c r="FL5"/>
      <c r="FN5"/>
      <c r="FO5"/>
      <c r="FP5"/>
      <c r="FQ5"/>
      <c r="FR5"/>
      <c r="FT5"/>
      <c r="FU5"/>
      <c r="FV5"/>
      <c r="FW5"/>
      <c r="FX5"/>
      <c r="FZ5"/>
      <c r="GA5"/>
      <c r="GB5"/>
      <c r="GC5"/>
      <c r="GD5"/>
      <c r="GF5"/>
      <c r="GG5"/>
      <c r="GH5"/>
      <c r="GI5"/>
      <c r="GJ5"/>
      <c r="GL5"/>
      <c r="GM5"/>
      <c r="GN5"/>
      <c r="GO5"/>
      <c r="GP5"/>
      <c r="GR5"/>
      <c r="GS5"/>
      <c r="GT5"/>
      <c r="GU5"/>
      <c r="GV5"/>
      <c r="GX5"/>
      <c r="GY5"/>
      <c r="GZ5"/>
      <c r="HA5"/>
      <c r="HB5"/>
      <c r="HD5"/>
      <c r="HE5"/>
      <c r="HF5"/>
      <c r="HG5"/>
      <c r="HH5"/>
      <c r="HJ5"/>
      <c r="HK5"/>
      <c r="HL5"/>
      <c r="HM5"/>
      <c r="HN5"/>
      <c r="HP5"/>
      <c r="HQ5"/>
      <c r="HR5"/>
      <c r="HS5"/>
      <c r="HT5"/>
      <c r="HV5"/>
      <c r="HW5"/>
      <c r="HX5"/>
      <c r="HY5"/>
      <c r="HZ5"/>
      <c r="IB5"/>
    </row>
    <row r="6" spans="2:252" ht="21" customHeight="1" x14ac:dyDescent="0.35">
      <c r="B6"/>
      <c r="C6"/>
      <c r="D6"/>
      <c r="E6"/>
      <c r="F6" s="63"/>
      <c r="G6" s="63"/>
      <c r="H6" s="77"/>
      <c r="I6" s="90"/>
      <c r="J6" s="90"/>
      <c r="K6" s="196"/>
      <c r="L6" s="196"/>
      <c r="M6" s="63"/>
      <c r="N6" s="77"/>
      <c r="O6" s="90"/>
      <c r="P6" s="90"/>
      <c r="Q6" s="196"/>
      <c r="R6" s="196"/>
      <c r="S6" s="63"/>
      <c r="T6"/>
      <c r="U6"/>
      <c r="V6"/>
      <c r="W6"/>
      <c r="X6"/>
      <c r="Y6"/>
      <c r="Z6" s="77"/>
      <c r="AA6" s="90"/>
      <c r="AB6" s="90"/>
      <c r="AC6" s="196"/>
      <c r="AD6" s="196"/>
      <c r="AE6" s="63"/>
      <c r="AF6"/>
      <c r="AG6"/>
      <c r="AH6"/>
      <c r="AI6"/>
      <c r="AJ6" s="63"/>
      <c r="AK6" s="63"/>
      <c r="AL6"/>
      <c r="AM6"/>
      <c r="AN6"/>
      <c r="AO6"/>
      <c r="AP6" s="63"/>
      <c r="AQ6"/>
      <c r="AR6"/>
      <c r="AS6"/>
      <c r="AT6"/>
      <c r="AU6"/>
      <c r="AV6" s="63"/>
      <c r="AW6" s="63"/>
      <c r="AX6"/>
      <c r="AY6"/>
      <c r="AZ6"/>
      <c r="BA6"/>
      <c r="BB6" s="63"/>
      <c r="BC6" s="196"/>
      <c r="BD6"/>
      <c r="BE6"/>
      <c r="BF6"/>
      <c r="BG6"/>
      <c r="BH6" s="63"/>
      <c r="BJ6"/>
      <c r="BK6"/>
      <c r="BL6"/>
      <c r="BM6"/>
      <c r="BN6" s="63"/>
      <c r="BO6"/>
      <c r="BP6"/>
      <c r="BQ6"/>
      <c r="BR6"/>
      <c r="BS6"/>
      <c r="BT6" s="63"/>
      <c r="BU6"/>
      <c r="BV6"/>
      <c r="BW6"/>
      <c r="BX6"/>
      <c r="BY6"/>
      <c r="BZ6" s="63"/>
      <c r="CA6" s="64"/>
      <c r="CB6"/>
      <c r="CC6"/>
      <c r="CD6"/>
      <c r="CE6"/>
      <c r="CF6" s="63"/>
      <c r="CG6" s="72"/>
      <c r="CH6"/>
      <c r="CI6"/>
      <c r="CJ6"/>
      <c r="CK6"/>
      <c r="CL6" s="63"/>
      <c r="CN6"/>
      <c r="CO6"/>
      <c r="CP6"/>
      <c r="CQ6"/>
      <c r="CR6" s="63"/>
      <c r="CS6" s="63"/>
      <c r="CT6"/>
      <c r="CU6"/>
      <c r="CV6"/>
      <c r="CW6"/>
      <c r="CX6" s="63"/>
      <c r="CZ6"/>
      <c r="DA6"/>
      <c r="DB6"/>
      <c r="DC6"/>
      <c r="DD6" s="63"/>
      <c r="DF6" s="77"/>
      <c r="DG6" s="90"/>
      <c r="DH6" s="90"/>
      <c r="DI6" s="196"/>
      <c r="DJ6" s="196"/>
      <c r="DL6"/>
      <c r="DM6"/>
      <c r="DN6"/>
      <c r="DO6"/>
      <c r="DP6"/>
      <c r="DQ6"/>
      <c r="DR6"/>
      <c r="DS6"/>
      <c r="DT6"/>
      <c r="DU6"/>
      <c r="DV6"/>
      <c r="DX6"/>
      <c r="DY6"/>
      <c r="DZ6"/>
      <c r="EA6"/>
      <c r="EB6"/>
      <c r="EC6" s="64"/>
      <c r="ED6"/>
      <c r="EE6"/>
      <c r="EF6"/>
      <c r="EG6"/>
      <c r="EH6"/>
      <c r="EJ6"/>
      <c r="EK6"/>
      <c r="EL6"/>
      <c r="EM6"/>
      <c r="EN6" s="63"/>
      <c r="EO6"/>
      <c r="EP6"/>
      <c r="EQ6"/>
      <c r="ER6"/>
      <c r="ES6"/>
      <c r="ET6" s="63"/>
      <c r="EV6" s="77"/>
      <c r="EW6" s="90"/>
      <c r="EX6" s="90"/>
      <c r="EY6" s="196"/>
      <c r="EZ6" s="196"/>
      <c r="FB6" s="77"/>
      <c r="FC6" s="90"/>
      <c r="FD6" s="90"/>
      <c r="FE6" s="196"/>
      <c r="FF6" s="196"/>
      <c r="FH6" s="77"/>
      <c r="FI6" s="90"/>
      <c r="FJ6" s="90"/>
      <c r="FK6" s="196"/>
      <c r="FL6" s="196"/>
      <c r="FN6" s="77"/>
      <c r="FO6" s="90"/>
      <c r="FP6" s="90"/>
      <c r="FQ6" s="196"/>
      <c r="FR6" s="196"/>
      <c r="FT6" s="77"/>
      <c r="FU6" s="90"/>
      <c r="FV6" s="90"/>
      <c r="FW6" s="196"/>
      <c r="FX6" s="196"/>
      <c r="FZ6" s="77"/>
      <c r="GA6" s="90"/>
      <c r="GB6" s="90"/>
      <c r="GC6" s="196"/>
      <c r="GD6" s="196"/>
      <c r="GF6" s="77"/>
      <c r="GG6" s="90"/>
      <c r="GH6" s="90"/>
      <c r="GI6" s="196"/>
      <c r="GJ6" s="196"/>
      <c r="GL6" s="77"/>
      <c r="GM6" s="90"/>
      <c r="GN6" s="90"/>
      <c r="GO6" s="196"/>
      <c r="GP6" s="196"/>
      <c r="GR6" s="77"/>
      <c r="GS6" s="90"/>
      <c r="GT6" s="90"/>
      <c r="GU6" s="196"/>
      <c r="GV6" s="196"/>
      <c r="GX6" s="77"/>
      <c r="GY6" s="90"/>
      <c r="GZ6" s="90"/>
      <c r="HA6" s="196"/>
      <c r="HB6" s="196"/>
      <c r="HD6" s="77"/>
      <c r="HE6" s="90"/>
      <c r="HF6" s="90"/>
      <c r="HG6" s="196"/>
      <c r="HH6" s="196"/>
      <c r="HJ6" s="77"/>
      <c r="HK6" s="90"/>
      <c r="HL6" s="90"/>
      <c r="HM6" s="196"/>
      <c r="HN6" s="196"/>
      <c r="HP6" s="77"/>
      <c r="HQ6" s="90"/>
      <c r="HR6" s="90"/>
      <c r="HS6" s="196"/>
      <c r="HT6" s="196"/>
      <c r="HV6" s="77"/>
      <c r="HW6" s="90"/>
      <c r="HX6" s="90"/>
      <c r="HY6" s="196"/>
      <c r="HZ6" s="196"/>
      <c r="IB6" s="77"/>
      <c r="IC6" s="90"/>
      <c r="ID6" s="90"/>
      <c r="IE6" s="196"/>
      <c r="IF6" s="196"/>
      <c r="IH6" s="77"/>
      <c r="II6" s="90"/>
      <c r="IJ6" s="90"/>
      <c r="IK6" s="196"/>
      <c r="IL6" s="196"/>
      <c r="IN6" s="77"/>
      <c r="IO6" s="90"/>
      <c r="IP6" s="90"/>
      <c r="IQ6" s="196"/>
      <c r="IR6" s="196"/>
    </row>
    <row r="7" spans="2:252" ht="44.25" customHeight="1" x14ac:dyDescent="0.35">
      <c r="B7"/>
      <c r="C7"/>
      <c r="D7"/>
      <c r="E7"/>
      <c r="F7"/>
      <c r="G7"/>
      <c r="H7" s="59"/>
      <c r="I7" s="64"/>
      <c r="J7" s="90"/>
      <c r="K7" s="196"/>
      <c r="L7" s="72"/>
      <c r="M7"/>
      <c r="N7" s="59"/>
      <c r="O7" s="64"/>
      <c r="P7" s="90"/>
      <c r="Q7" s="196"/>
      <c r="R7" s="72"/>
      <c r="S7"/>
      <c r="T7" s="59"/>
      <c r="U7" s="59"/>
      <c r="V7" s="59"/>
      <c r="W7" s="59"/>
      <c r="X7" s="59"/>
      <c r="Y7" s="59"/>
      <c r="Z7" s="59"/>
      <c r="AA7" s="64"/>
      <c r="AB7" s="90"/>
      <c r="AC7" s="196"/>
      <c r="AD7" s="72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 s="72"/>
      <c r="BD7"/>
      <c r="BE7"/>
      <c r="BF7"/>
      <c r="BG7"/>
      <c r="BH7"/>
      <c r="BJ7"/>
      <c r="BK7"/>
      <c r="BL7"/>
      <c r="BM7"/>
      <c r="BN7"/>
      <c r="BO7" s="152"/>
      <c r="BP7"/>
      <c r="BQ7"/>
      <c r="BR7"/>
      <c r="BS7"/>
      <c r="BT7"/>
      <c r="BU7" s="152"/>
      <c r="BV7"/>
      <c r="BW7"/>
      <c r="BX7"/>
      <c r="BY7"/>
      <c r="BZ7"/>
      <c r="CA7" s="75"/>
      <c r="CB7"/>
      <c r="CC7"/>
      <c r="CD7"/>
      <c r="CE7"/>
      <c r="CF7"/>
      <c r="CG7" s="76"/>
      <c r="CH7"/>
      <c r="CI7"/>
      <c r="CJ7"/>
      <c r="CK7"/>
      <c r="CL7"/>
      <c r="CN7"/>
      <c r="CO7"/>
      <c r="CP7"/>
      <c r="CQ7"/>
      <c r="CR7"/>
      <c r="CS7"/>
      <c r="CT7"/>
      <c r="CU7"/>
      <c r="CV7"/>
      <c r="CW7"/>
      <c r="CX7"/>
      <c r="CZ7"/>
      <c r="DA7"/>
      <c r="DB7"/>
      <c r="DC7"/>
      <c r="DD7"/>
      <c r="DF7" s="59"/>
      <c r="DG7" s="64"/>
      <c r="DH7" s="90"/>
      <c r="DI7" s="196"/>
      <c r="DJ7" s="72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X7" s="59"/>
      <c r="DY7" s="59"/>
      <c r="DZ7" s="59"/>
      <c r="EA7" s="59"/>
      <c r="EB7" s="59"/>
      <c r="EC7" s="75"/>
      <c r="ED7" s="59"/>
      <c r="EE7" s="59"/>
      <c r="EF7" s="59"/>
      <c r="EG7" s="59"/>
      <c r="EH7" s="59"/>
      <c r="EJ7"/>
      <c r="EK7"/>
      <c r="EL7"/>
      <c r="EM7"/>
      <c r="EN7"/>
      <c r="EO7" s="64"/>
      <c r="EP7"/>
      <c r="EQ7"/>
      <c r="ER7"/>
      <c r="ES7"/>
      <c r="ET7"/>
      <c r="EV7" s="59"/>
      <c r="EW7" s="64"/>
      <c r="EX7" s="90"/>
      <c r="EY7" s="196"/>
      <c r="EZ7" s="72"/>
      <c r="FB7" s="59"/>
      <c r="FC7" s="64"/>
      <c r="FD7" s="90"/>
      <c r="FE7" s="196"/>
      <c r="FF7" s="72"/>
      <c r="FH7" s="59"/>
      <c r="FI7" s="64"/>
      <c r="FJ7" s="90"/>
      <c r="FK7" s="196"/>
      <c r="FL7" s="72"/>
      <c r="FN7" s="59"/>
      <c r="FO7" s="64"/>
      <c r="FP7" s="90"/>
      <c r="FQ7" s="196"/>
      <c r="FR7" s="72"/>
      <c r="FT7" s="59"/>
      <c r="FU7" s="64"/>
      <c r="FV7" s="90"/>
      <c r="FW7" s="196"/>
      <c r="FX7" s="72"/>
      <c r="FZ7" s="59"/>
      <c r="GA7" s="64"/>
      <c r="GB7" s="90"/>
      <c r="GC7" s="196"/>
      <c r="GD7" s="72"/>
      <c r="GF7" s="59"/>
      <c r="GG7" s="64"/>
      <c r="GH7" s="90"/>
      <c r="GI7" s="196"/>
      <c r="GJ7" s="72"/>
      <c r="GL7" s="59"/>
      <c r="GM7" s="64"/>
      <c r="GN7" s="90"/>
      <c r="GO7" s="196"/>
      <c r="GP7" s="72"/>
      <c r="GR7" s="59"/>
      <c r="GS7" s="64"/>
      <c r="GT7" s="90"/>
      <c r="GU7" s="196"/>
      <c r="GV7" s="72"/>
      <c r="GX7" s="59"/>
      <c r="GY7" s="64"/>
      <c r="GZ7" s="90"/>
      <c r="HA7" s="196"/>
      <c r="HB7" s="72"/>
      <c r="HD7" s="59"/>
      <c r="HE7" s="64"/>
      <c r="HF7" s="90"/>
      <c r="HG7" s="196"/>
      <c r="HH7" s="72"/>
      <c r="HJ7" s="59"/>
      <c r="HK7" s="64"/>
      <c r="HL7" s="90"/>
      <c r="HM7" s="196"/>
      <c r="HN7" s="72"/>
      <c r="HP7" s="59"/>
      <c r="HQ7" s="64"/>
      <c r="HR7" s="90"/>
      <c r="HS7" s="196"/>
      <c r="HT7" s="72"/>
      <c r="HV7" s="59"/>
      <c r="HW7" s="64"/>
      <c r="HX7" s="90"/>
      <c r="HY7" s="196"/>
      <c r="HZ7" s="72"/>
      <c r="IB7" s="59"/>
      <c r="IC7" s="64"/>
      <c r="ID7" s="90"/>
      <c r="IE7" s="196"/>
      <c r="IF7" s="72"/>
      <c r="IH7" s="59"/>
      <c r="II7" s="64"/>
      <c r="IJ7" s="90"/>
      <c r="IK7" s="196"/>
      <c r="IL7" s="72"/>
      <c r="IN7" s="59"/>
      <c r="IO7" s="64"/>
      <c r="IP7" s="90"/>
      <c r="IQ7" s="196"/>
      <c r="IR7" s="72"/>
    </row>
    <row r="8" spans="2:252" ht="60" customHeight="1" x14ac:dyDescent="0.35">
      <c r="B8" s="78" t="s">
        <v>63</v>
      </c>
      <c r="C8" s="80" t="s">
        <v>64</v>
      </c>
      <c r="D8" s="80" t="s">
        <v>65</v>
      </c>
      <c r="E8" s="79" t="s">
        <v>66</v>
      </c>
      <c r="F8" s="81"/>
      <c r="G8" s="81"/>
      <c r="H8" s="78" t="s">
        <v>63</v>
      </c>
      <c r="I8" s="80" t="s">
        <v>64</v>
      </c>
      <c r="J8" s="80" t="s">
        <v>65</v>
      </c>
      <c r="K8" s="79" t="s">
        <v>66</v>
      </c>
      <c r="L8" s="81"/>
      <c r="M8" s="72"/>
      <c r="N8" s="78" t="s">
        <v>63</v>
      </c>
      <c r="O8" s="80" t="s">
        <v>64</v>
      </c>
      <c r="P8" s="80" t="s">
        <v>65</v>
      </c>
      <c r="Q8" s="79" t="s">
        <v>66</v>
      </c>
      <c r="R8" s="81"/>
      <c r="S8" s="72"/>
      <c r="T8" s="78" t="s">
        <v>63</v>
      </c>
      <c r="U8" s="80" t="s">
        <v>64</v>
      </c>
      <c r="V8" s="80" t="s">
        <v>65</v>
      </c>
      <c r="W8" s="79" t="s">
        <v>66</v>
      </c>
      <c r="X8" s="81"/>
      <c r="Y8" s="72"/>
      <c r="Z8" s="78" t="s">
        <v>63</v>
      </c>
      <c r="AA8" s="79" t="s">
        <v>64</v>
      </c>
      <c r="AB8" s="80" t="s">
        <v>65</v>
      </c>
      <c r="AC8" s="79" t="s">
        <v>66</v>
      </c>
      <c r="AD8" s="81"/>
      <c r="AE8" s="72"/>
      <c r="AF8" s="78" t="s">
        <v>63</v>
      </c>
      <c r="AG8" s="80" t="s">
        <v>64</v>
      </c>
      <c r="AH8" s="80" t="s">
        <v>65</v>
      </c>
      <c r="AI8" s="79" t="s">
        <v>66</v>
      </c>
      <c r="AJ8" s="81"/>
      <c r="AK8" s="81"/>
      <c r="AL8" s="78" t="s">
        <v>63</v>
      </c>
      <c r="AM8" s="80" t="s">
        <v>64</v>
      </c>
      <c r="AN8" s="80" t="s">
        <v>65</v>
      </c>
      <c r="AO8" s="79" t="s">
        <v>66</v>
      </c>
      <c r="AP8" s="81"/>
      <c r="AQ8"/>
      <c r="AR8" s="78" t="s">
        <v>63</v>
      </c>
      <c r="AS8" s="80" t="s">
        <v>64</v>
      </c>
      <c r="AT8" s="80" t="s">
        <v>65</v>
      </c>
      <c r="AU8" s="79" t="s">
        <v>66</v>
      </c>
      <c r="AV8" s="81"/>
      <c r="AW8" s="81"/>
      <c r="AX8" s="78" t="s">
        <v>63</v>
      </c>
      <c r="AY8" s="80" t="s">
        <v>64</v>
      </c>
      <c r="AZ8" s="80" t="s">
        <v>65</v>
      </c>
      <c r="BA8" s="199" t="s">
        <v>66</v>
      </c>
      <c r="BB8" s="81"/>
      <c r="BC8" s="72"/>
      <c r="BD8" s="78" t="s">
        <v>63</v>
      </c>
      <c r="BE8" s="200" t="s">
        <v>64</v>
      </c>
      <c r="BF8" s="80" t="s">
        <v>65</v>
      </c>
      <c r="BG8" s="199" t="s">
        <v>66</v>
      </c>
      <c r="BH8" s="81"/>
      <c r="BI8" s="72"/>
      <c r="BJ8" s="78" t="s">
        <v>63</v>
      </c>
      <c r="BK8" s="200" t="s">
        <v>64</v>
      </c>
      <c r="BL8" s="80" t="s">
        <v>65</v>
      </c>
      <c r="BM8" s="199" t="s">
        <v>66</v>
      </c>
      <c r="BN8" s="81"/>
      <c r="BO8" s="152"/>
      <c r="BP8" s="78" t="s">
        <v>63</v>
      </c>
      <c r="BQ8" s="200" t="s">
        <v>64</v>
      </c>
      <c r="BR8" s="80" t="s">
        <v>65</v>
      </c>
      <c r="BS8" s="199" t="s">
        <v>66</v>
      </c>
      <c r="BT8" s="81"/>
      <c r="BU8" s="152"/>
      <c r="BV8" s="78" t="s">
        <v>63</v>
      </c>
      <c r="BW8" s="200" t="s">
        <v>64</v>
      </c>
      <c r="BX8" s="80" t="s">
        <v>65</v>
      </c>
      <c r="BY8" s="199" t="s">
        <v>66</v>
      </c>
      <c r="BZ8" s="81"/>
      <c r="CA8" s="76"/>
      <c r="CB8" s="78" t="s">
        <v>63</v>
      </c>
      <c r="CC8" s="200" t="s">
        <v>64</v>
      </c>
      <c r="CD8" s="80" t="s">
        <v>65</v>
      </c>
      <c r="CE8" s="199" t="s">
        <v>66</v>
      </c>
      <c r="CF8" s="81"/>
      <c r="CG8" s="76"/>
      <c r="CH8" s="78" t="s">
        <v>63</v>
      </c>
      <c r="CI8" s="200" t="s">
        <v>64</v>
      </c>
      <c r="CJ8" s="80" t="s">
        <v>65</v>
      </c>
      <c r="CK8" s="199" t="s">
        <v>66</v>
      </c>
      <c r="CL8" s="81"/>
      <c r="CN8" s="78" t="s">
        <v>63</v>
      </c>
      <c r="CO8" s="200" t="s">
        <v>64</v>
      </c>
      <c r="CP8" s="80" t="s">
        <v>65</v>
      </c>
      <c r="CQ8" s="199" t="s">
        <v>66</v>
      </c>
      <c r="CR8" s="81"/>
      <c r="CS8" s="72"/>
      <c r="CT8" s="78" t="s">
        <v>63</v>
      </c>
      <c r="CU8" s="200" t="s">
        <v>64</v>
      </c>
      <c r="CV8" s="80" t="s">
        <v>65</v>
      </c>
      <c r="CW8" s="199" t="s">
        <v>66</v>
      </c>
      <c r="CX8" s="81"/>
      <c r="CZ8" s="78" t="s">
        <v>63</v>
      </c>
      <c r="DA8" s="200" t="s">
        <v>64</v>
      </c>
      <c r="DB8" s="80" t="s">
        <v>65</v>
      </c>
      <c r="DC8" s="199" t="s">
        <v>66</v>
      </c>
      <c r="DD8" s="81"/>
      <c r="DF8" s="78" t="s">
        <v>63</v>
      </c>
      <c r="DG8" s="84" t="s">
        <v>64</v>
      </c>
      <c r="DH8" s="83" t="s">
        <v>65</v>
      </c>
      <c r="DI8" s="79" t="s">
        <v>66</v>
      </c>
      <c r="DJ8" s="81"/>
      <c r="DL8" s="78" t="s">
        <v>63</v>
      </c>
      <c r="DM8" s="83" t="s">
        <v>64</v>
      </c>
      <c r="DN8" s="83" t="s">
        <v>65</v>
      </c>
      <c r="DO8" s="79" t="s">
        <v>66</v>
      </c>
      <c r="DP8" s="201"/>
      <c r="DQ8" s="202"/>
      <c r="DR8" s="203" t="s">
        <v>63</v>
      </c>
      <c r="DS8" s="83" t="s">
        <v>64</v>
      </c>
      <c r="DT8" s="83" t="s">
        <v>65</v>
      </c>
      <c r="DU8" s="79" t="s">
        <v>66</v>
      </c>
      <c r="DV8" s="81"/>
      <c r="DW8" s="204"/>
      <c r="DX8" s="203" t="s">
        <v>63</v>
      </c>
      <c r="DY8" s="83" t="s">
        <v>64</v>
      </c>
      <c r="DZ8" s="83" t="s">
        <v>65</v>
      </c>
      <c r="EA8" s="79" t="s">
        <v>66</v>
      </c>
      <c r="EB8" s="81"/>
      <c r="EC8" s="205"/>
      <c r="ED8" s="203" t="s">
        <v>63</v>
      </c>
      <c r="EE8" s="83" t="s">
        <v>64</v>
      </c>
      <c r="EF8" s="83" t="s">
        <v>65</v>
      </c>
      <c r="EG8" s="79" t="s">
        <v>66</v>
      </c>
      <c r="EH8" s="85"/>
      <c r="EI8" s="204"/>
      <c r="EJ8" s="78" t="s">
        <v>63</v>
      </c>
      <c r="EK8" s="83" t="s">
        <v>64</v>
      </c>
      <c r="EL8" s="83" t="s">
        <v>65</v>
      </c>
      <c r="EM8" s="79" t="s">
        <v>66</v>
      </c>
      <c r="EN8" s="81"/>
      <c r="EO8" s="75"/>
      <c r="EP8" s="78" t="s">
        <v>63</v>
      </c>
      <c r="EQ8" s="83" t="s">
        <v>64</v>
      </c>
      <c r="ER8" s="83" t="s">
        <v>65</v>
      </c>
      <c r="ES8" s="79" t="s">
        <v>66</v>
      </c>
      <c r="ET8" s="81"/>
      <c r="EV8" s="78" t="s">
        <v>63</v>
      </c>
      <c r="EW8" s="83" t="s">
        <v>64</v>
      </c>
      <c r="EX8" s="83" t="s">
        <v>65</v>
      </c>
      <c r="EY8" s="79" t="s">
        <v>66</v>
      </c>
      <c r="EZ8" s="81"/>
      <c r="FB8" s="78" t="s">
        <v>63</v>
      </c>
      <c r="FC8" s="83" t="s">
        <v>64</v>
      </c>
      <c r="FD8" s="83" t="s">
        <v>65</v>
      </c>
      <c r="FE8" s="79" t="s">
        <v>66</v>
      </c>
      <c r="FF8" s="81"/>
      <c r="FH8" s="78" t="s">
        <v>63</v>
      </c>
      <c r="FI8" s="83" t="s">
        <v>64</v>
      </c>
      <c r="FJ8" s="83" t="s">
        <v>65</v>
      </c>
      <c r="FK8" s="79" t="s">
        <v>66</v>
      </c>
      <c r="FL8" s="81"/>
      <c r="FN8" s="78" t="s">
        <v>63</v>
      </c>
      <c r="FO8" s="83" t="s">
        <v>64</v>
      </c>
      <c r="FP8" s="83" t="s">
        <v>65</v>
      </c>
      <c r="FQ8" s="79" t="s">
        <v>66</v>
      </c>
      <c r="FR8" s="81"/>
      <c r="FT8" s="78" t="s">
        <v>63</v>
      </c>
      <c r="FU8" s="83" t="s">
        <v>64</v>
      </c>
      <c r="FV8" s="83" t="s">
        <v>65</v>
      </c>
      <c r="FW8" s="79" t="s">
        <v>66</v>
      </c>
      <c r="FX8" s="81"/>
      <c r="FZ8" s="78" t="s">
        <v>63</v>
      </c>
      <c r="GA8" s="83" t="s">
        <v>64</v>
      </c>
      <c r="GB8" s="83" t="s">
        <v>65</v>
      </c>
      <c r="GC8" s="79" t="s">
        <v>66</v>
      </c>
      <c r="GD8" s="81"/>
      <c r="GF8" s="78" t="s">
        <v>63</v>
      </c>
      <c r="GG8" s="83" t="s">
        <v>64</v>
      </c>
      <c r="GH8" s="83" t="s">
        <v>65</v>
      </c>
      <c r="GI8" s="79" t="s">
        <v>66</v>
      </c>
      <c r="GJ8" s="81"/>
      <c r="GL8" s="78" t="s">
        <v>63</v>
      </c>
      <c r="GM8" s="83" t="s">
        <v>64</v>
      </c>
      <c r="GN8" s="83" t="s">
        <v>65</v>
      </c>
      <c r="GO8" s="79" t="s">
        <v>66</v>
      </c>
      <c r="GP8" s="81"/>
      <c r="GR8" s="78" t="s">
        <v>63</v>
      </c>
      <c r="GS8" s="83" t="s">
        <v>64</v>
      </c>
      <c r="GT8" s="83" t="s">
        <v>65</v>
      </c>
      <c r="GU8" s="79" t="s">
        <v>66</v>
      </c>
      <c r="GV8" s="81"/>
      <c r="GX8" s="78" t="s">
        <v>63</v>
      </c>
      <c r="GY8" s="83" t="s">
        <v>64</v>
      </c>
      <c r="GZ8" s="83" t="s">
        <v>65</v>
      </c>
      <c r="HA8" s="79" t="s">
        <v>66</v>
      </c>
      <c r="HB8" s="81"/>
      <c r="HD8" s="78" t="s">
        <v>63</v>
      </c>
      <c r="HE8" s="83" t="s">
        <v>64</v>
      </c>
      <c r="HF8" s="83" t="s">
        <v>65</v>
      </c>
      <c r="HG8" s="79" t="s">
        <v>66</v>
      </c>
      <c r="HH8" s="81"/>
      <c r="HJ8" s="78" t="s">
        <v>63</v>
      </c>
      <c r="HK8" s="83" t="s">
        <v>64</v>
      </c>
      <c r="HL8" s="83" t="s">
        <v>65</v>
      </c>
      <c r="HM8" s="79" t="s">
        <v>66</v>
      </c>
      <c r="HN8" s="81"/>
      <c r="HP8" s="78" t="s">
        <v>63</v>
      </c>
      <c r="HQ8" s="83" t="s">
        <v>64</v>
      </c>
      <c r="HR8" s="83" t="s">
        <v>65</v>
      </c>
      <c r="HS8" s="79" t="s">
        <v>66</v>
      </c>
      <c r="HT8" s="81"/>
      <c r="HV8" s="78" t="s">
        <v>63</v>
      </c>
      <c r="HW8" s="83" t="s">
        <v>64</v>
      </c>
      <c r="HX8" s="83" t="s">
        <v>65</v>
      </c>
      <c r="HY8" s="79" t="s">
        <v>66</v>
      </c>
      <c r="HZ8" s="81"/>
      <c r="IB8" s="78" t="s">
        <v>63</v>
      </c>
      <c r="IC8" s="83" t="s">
        <v>64</v>
      </c>
      <c r="ID8" s="83" t="s">
        <v>65</v>
      </c>
      <c r="IE8" s="79" t="s">
        <v>66</v>
      </c>
      <c r="IF8" s="81"/>
      <c r="IH8" s="78" t="s">
        <v>63</v>
      </c>
      <c r="II8" s="83" t="s">
        <v>64</v>
      </c>
      <c r="IJ8" s="83" t="s">
        <v>65</v>
      </c>
      <c r="IK8" s="79" t="s">
        <v>66</v>
      </c>
      <c r="IL8" s="81"/>
      <c r="IN8" s="78" t="s">
        <v>63</v>
      </c>
      <c r="IO8" s="83" t="s">
        <v>64</v>
      </c>
      <c r="IP8" s="83" t="s">
        <v>65</v>
      </c>
      <c r="IQ8" s="79" t="s">
        <v>66</v>
      </c>
      <c r="IR8" s="81"/>
    </row>
    <row r="9" spans="2:252" ht="31.5" customHeight="1" x14ac:dyDescent="0.35">
      <c r="B9" s="97"/>
      <c r="C9" s="98"/>
      <c r="D9" s="98"/>
      <c r="E9" s="98"/>
      <c r="F9" s="98"/>
      <c r="G9" s="98"/>
      <c r="H9" s="63"/>
      <c r="I9" s="148"/>
      <c r="J9" s="124"/>
      <c r="K9" s="64"/>
      <c r="L9" s="72"/>
      <c r="M9" s="64"/>
      <c r="N9" s="63"/>
      <c r="O9" s="148"/>
      <c r="P9" s="124"/>
      <c r="Q9" s="64"/>
      <c r="R9" s="72"/>
      <c r="S9" s="64"/>
      <c r="T9" s="97"/>
      <c r="U9" s="98"/>
      <c r="V9" s="98"/>
      <c r="W9" s="98"/>
      <c r="X9" s="98"/>
      <c r="Y9" s="64"/>
      <c r="Z9" s="97"/>
      <c r="AA9" s="98"/>
      <c r="AB9" s="98"/>
      <c r="AC9" s="98"/>
      <c r="AD9" s="98"/>
      <c r="AE9" s="64"/>
      <c r="AF9" s="97"/>
      <c r="AG9" s="98"/>
      <c r="AH9" s="98"/>
      <c r="AI9" s="98"/>
      <c r="AJ9" s="98"/>
      <c r="AK9" s="98"/>
      <c r="AL9" s="97"/>
      <c r="AM9" s="98"/>
      <c r="AN9" s="98"/>
      <c r="AO9" s="98"/>
      <c r="AP9" s="98"/>
      <c r="AQ9" s="102"/>
      <c r="AR9" s="97"/>
      <c r="AS9" s="98"/>
      <c r="AT9" s="98"/>
      <c r="AU9" s="98"/>
      <c r="AV9" s="98"/>
      <c r="AW9" s="98"/>
      <c r="AX9" s="97"/>
      <c r="AY9" s="98"/>
      <c r="AZ9" s="98"/>
      <c r="BA9" s="98"/>
      <c r="BB9" s="64"/>
      <c r="BC9" s="64"/>
      <c r="BD9" s="59"/>
      <c r="BE9" s="98"/>
      <c r="BF9" s="98"/>
      <c r="BG9" s="98"/>
      <c r="BH9" s="64"/>
      <c r="BI9" s="76"/>
      <c r="BJ9" s="59"/>
      <c r="BK9" s="98"/>
      <c r="BL9" s="98"/>
      <c r="BM9" s="98"/>
      <c r="BN9" s="64"/>
      <c r="BO9" s="152"/>
      <c r="BP9" s="59"/>
      <c r="BQ9" s="98"/>
      <c r="BR9" s="98"/>
      <c r="BS9" s="98"/>
      <c r="BT9" s="64"/>
      <c r="BU9" s="152"/>
      <c r="BV9" s="59"/>
      <c r="BW9" s="98"/>
      <c r="BX9" s="98"/>
      <c r="BY9" s="98"/>
      <c r="BZ9" s="64"/>
      <c r="CA9" s="61"/>
      <c r="CB9" s="59"/>
      <c r="CC9" s="98"/>
      <c r="CD9" s="98"/>
      <c r="CE9" s="98"/>
      <c r="CF9" s="64"/>
      <c r="CG9" s="61"/>
      <c r="CH9" s="59"/>
      <c r="CI9" s="98"/>
      <c r="CJ9" s="98"/>
      <c r="CK9" s="98"/>
      <c r="CL9" s="64"/>
      <c r="CN9" s="59"/>
      <c r="CO9" s="98"/>
      <c r="CP9" s="98"/>
      <c r="CQ9" s="98"/>
      <c r="CR9" s="64"/>
      <c r="CS9" s="64"/>
      <c r="CT9" s="59"/>
      <c r="CU9" s="98"/>
      <c r="CV9" s="98"/>
      <c r="CW9" s="98"/>
      <c r="CX9" s="64"/>
      <c r="CZ9" s="59"/>
      <c r="DA9" s="98"/>
      <c r="DB9" s="98"/>
      <c r="DC9" s="98"/>
      <c r="DD9" s="64"/>
      <c r="DF9" s="97"/>
      <c r="DG9" s="98"/>
      <c r="DH9" s="98"/>
      <c r="DI9" s="98"/>
      <c r="DJ9" s="98"/>
      <c r="DL9" s="97"/>
      <c r="DM9" s="98"/>
      <c r="DN9" s="98"/>
      <c r="DO9" s="98"/>
      <c r="DP9" s="98"/>
      <c r="DQ9" s="64"/>
      <c r="DR9" s="97"/>
      <c r="DS9" s="98"/>
      <c r="DT9" s="98"/>
      <c r="DU9" s="98"/>
      <c r="DV9" s="98"/>
      <c r="DX9" s="97"/>
      <c r="DY9" s="98"/>
      <c r="DZ9" s="98"/>
      <c r="EA9" s="98"/>
      <c r="EB9" s="98"/>
      <c r="EC9" s="206"/>
      <c r="ED9" s="97"/>
      <c r="EE9" s="98"/>
      <c r="EF9" s="98"/>
      <c r="EG9" s="98"/>
      <c r="EH9" s="98"/>
      <c r="EJ9" s="97"/>
      <c r="EK9" s="98"/>
      <c r="EL9" s="98"/>
      <c r="EM9" s="98"/>
      <c r="EN9" s="98"/>
      <c r="EO9" s="76"/>
      <c r="EP9" s="97"/>
      <c r="EQ9" s="98"/>
      <c r="ER9" s="98"/>
      <c r="ES9" s="98"/>
      <c r="ET9" s="98"/>
      <c r="EV9" s="63"/>
      <c r="EW9" s="148"/>
      <c r="EX9" s="124"/>
      <c r="EY9" s="64"/>
      <c r="EZ9" s="72"/>
      <c r="FB9" s="63"/>
      <c r="FC9" s="148"/>
      <c r="FD9" s="124"/>
      <c r="FE9" s="64"/>
      <c r="FF9" s="72"/>
      <c r="FH9" s="63"/>
      <c r="FI9" s="148"/>
      <c r="FJ9" s="124"/>
      <c r="FK9" s="64"/>
      <c r="FL9" s="72"/>
      <c r="FN9" s="63"/>
      <c r="FO9" s="148"/>
      <c r="FP9" s="124"/>
      <c r="FQ9" s="64"/>
      <c r="FR9" s="72"/>
      <c r="FT9" s="63"/>
      <c r="FU9" s="148"/>
      <c r="FV9" s="124"/>
      <c r="FW9" s="64"/>
      <c r="FX9" s="72"/>
      <c r="FZ9" s="63"/>
      <c r="GA9" s="148"/>
      <c r="GB9" s="124"/>
      <c r="GC9" s="64"/>
      <c r="GD9" s="72"/>
      <c r="GF9" s="63"/>
      <c r="GG9" s="148"/>
      <c r="GH9" s="124"/>
      <c r="GI9" s="64"/>
      <c r="GJ9" s="72"/>
      <c r="GL9" s="63"/>
      <c r="GM9" s="148"/>
      <c r="GN9" s="124"/>
      <c r="GO9" s="64"/>
      <c r="GP9" s="72"/>
      <c r="GR9" s="63"/>
      <c r="GS9" s="148"/>
      <c r="GT9" s="124"/>
      <c r="GU9" s="64"/>
      <c r="GV9" s="72"/>
      <c r="GX9" s="63"/>
      <c r="GY9" s="148"/>
      <c r="GZ9" s="124"/>
      <c r="HA9" s="64"/>
      <c r="HB9" s="72"/>
      <c r="HD9" s="63"/>
      <c r="HE9" s="148"/>
      <c r="HF9" s="124"/>
      <c r="HG9" s="64"/>
      <c r="HH9" s="72"/>
      <c r="HJ9" s="63"/>
      <c r="HK9" s="148"/>
      <c r="HL9" s="124"/>
      <c r="HM9" s="64"/>
      <c r="HN9" s="72"/>
      <c r="HP9" s="63"/>
      <c r="HQ9" s="148"/>
      <c r="HR9" s="124"/>
      <c r="HS9" s="64"/>
      <c r="HT9" s="72"/>
      <c r="HV9" s="63"/>
      <c r="HW9" s="148"/>
      <c r="HX9" s="124"/>
      <c r="HY9" s="64"/>
      <c r="HZ9" s="72"/>
      <c r="IB9" s="63"/>
      <c r="IC9" s="148"/>
      <c r="ID9" s="124"/>
      <c r="IE9" s="64"/>
      <c r="IF9" s="72"/>
      <c r="IH9" s="63"/>
      <c r="II9" s="148"/>
      <c r="IJ9" s="124"/>
      <c r="IK9" s="64"/>
      <c r="IL9" s="72"/>
      <c r="IN9" s="63"/>
      <c r="IO9" s="148"/>
      <c r="IP9" s="124"/>
      <c r="IQ9" s="64"/>
      <c r="IR9" s="72"/>
    </row>
    <row r="10" spans="2:252" ht="81" customHeight="1" x14ac:dyDescent="0.4">
      <c r="B10" s="59">
        <v>43227</v>
      </c>
      <c r="C10" s="207" t="s">
        <v>145</v>
      </c>
      <c r="D10" s="111">
        <v>11</v>
      </c>
      <c r="E10" s="138" t="s">
        <v>191</v>
      </c>
      <c r="F10" s="72">
        <v>2.5</v>
      </c>
      <c r="G10" s="72"/>
      <c r="H10" s="59">
        <v>43246</v>
      </c>
      <c r="I10" s="207" t="s">
        <v>84</v>
      </c>
      <c r="J10" s="124">
        <v>3</v>
      </c>
      <c r="K10" s="208" t="s">
        <v>192</v>
      </c>
      <c r="L10" s="72">
        <v>17.5</v>
      </c>
      <c r="M10" s="72"/>
      <c r="N10" s="59">
        <v>43251</v>
      </c>
      <c r="O10" s="207" t="s">
        <v>145</v>
      </c>
      <c r="P10" s="124">
        <v>11</v>
      </c>
      <c r="Q10" s="198" t="s">
        <v>193</v>
      </c>
      <c r="R10" s="72">
        <v>2.5</v>
      </c>
      <c r="S10" s="72"/>
      <c r="T10" s="59">
        <v>43281</v>
      </c>
      <c r="U10" s="207" t="s">
        <v>145</v>
      </c>
      <c r="V10" s="124">
        <v>11</v>
      </c>
      <c r="W10" s="198" t="s">
        <v>193</v>
      </c>
      <c r="X10" s="131">
        <v>2.5</v>
      </c>
      <c r="Y10" s="72"/>
      <c r="Z10" s="59">
        <v>43281</v>
      </c>
      <c r="AA10" s="207" t="s">
        <v>145</v>
      </c>
      <c r="AB10" s="124">
        <v>11</v>
      </c>
      <c r="AC10" s="198" t="s">
        <v>194</v>
      </c>
      <c r="AD10" s="131">
        <v>19.73</v>
      </c>
      <c r="AE10" s="72"/>
      <c r="AF10" s="59">
        <v>43286</v>
      </c>
      <c r="AG10" s="207" t="s">
        <v>195</v>
      </c>
      <c r="AH10" s="124">
        <v>3</v>
      </c>
      <c r="AI10" s="209" t="s">
        <v>196</v>
      </c>
      <c r="AJ10" s="72">
        <v>1335.2</v>
      </c>
      <c r="AK10" s="72"/>
      <c r="AL10" s="59">
        <v>43286</v>
      </c>
      <c r="AM10" s="207" t="s">
        <v>197</v>
      </c>
      <c r="AN10" s="124">
        <v>3</v>
      </c>
      <c r="AO10" s="209" t="s">
        <v>196</v>
      </c>
      <c r="AP10" s="72">
        <v>166.3</v>
      </c>
      <c r="AQ10" s="76"/>
      <c r="AR10" s="59">
        <v>43286</v>
      </c>
      <c r="AS10" s="207" t="s">
        <v>198</v>
      </c>
      <c r="AT10" s="124">
        <v>3</v>
      </c>
      <c r="AU10" s="209" t="s">
        <v>196</v>
      </c>
      <c r="AV10" s="72">
        <v>160</v>
      </c>
      <c r="AW10" s="72"/>
      <c r="AX10" s="59">
        <v>43286</v>
      </c>
      <c r="AY10" s="207" t="s">
        <v>199</v>
      </c>
      <c r="AZ10" s="124">
        <v>3</v>
      </c>
      <c r="BA10" s="209" t="s">
        <v>196</v>
      </c>
      <c r="BB10" s="72">
        <v>182</v>
      </c>
      <c r="BC10" s="72"/>
      <c r="BD10" s="59">
        <v>43286</v>
      </c>
      <c r="BE10" s="207" t="s">
        <v>200</v>
      </c>
      <c r="BF10" s="124">
        <v>3</v>
      </c>
      <c r="BG10" s="209" t="s">
        <v>196</v>
      </c>
      <c r="BH10" s="72">
        <v>867.8</v>
      </c>
      <c r="BI10" s="76"/>
      <c r="BJ10" s="59">
        <v>43286</v>
      </c>
      <c r="BK10" s="207" t="s">
        <v>201</v>
      </c>
      <c r="BL10" s="124">
        <v>3</v>
      </c>
      <c r="BM10" s="209" t="s">
        <v>196</v>
      </c>
      <c r="BN10" s="72">
        <v>177.1</v>
      </c>
      <c r="BO10" s="72"/>
      <c r="BP10" s="59">
        <v>43286</v>
      </c>
      <c r="BQ10" s="207" t="s">
        <v>202</v>
      </c>
      <c r="BR10" s="124">
        <v>3</v>
      </c>
      <c r="BS10" s="209" t="s">
        <v>196</v>
      </c>
      <c r="BT10" s="72">
        <v>190.5</v>
      </c>
      <c r="BU10" s="72"/>
      <c r="BV10" s="59">
        <v>43286</v>
      </c>
      <c r="BW10" s="207" t="s">
        <v>203</v>
      </c>
      <c r="BX10" s="124">
        <v>3</v>
      </c>
      <c r="BY10" s="209" t="s">
        <v>196</v>
      </c>
      <c r="BZ10" s="72">
        <v>849</v>
      </c>
      <c r="CA10" s="61"/>
      <c r="CB10" s="59">
        <v>43286</v>
      </c>
      <c r="CC10" s="207" t="s">
        <v>204</v>
      </c>
      <c r="CD10" s="124">
        <v>3</v>
      </c>
      <c r="CE10" s="209" t="s">
        <v>196</v>
      </c>
      <c r="CF10" s="72">
        <v>879.7</v>
      </c>
      <c r="CG10" s="61"/>
      <c r="CH10" s="59">
        <v>43286</v>
      </c>
      <c r="CI10" s="207" t="s">
        <v>205</v>
      </c>
      <c r="CJ10" s="124">
        <v>3</v>
      </c>
      <c r="CK10" s="209" t="s">
        <v>196</v>
      </c>
      <c r="CL10" s="72">
        <v>225.5</v>
      </c>
      <c r="CN10" s="59">
        <v>43286</v>
      </c>
      <c r="CO10" s="207" t="s">
        <v>206</v>
      </c>
      <c r="CP10" s="124">
        <v>3</v>
      </c>
      <c r="CQ10" s="209" t="s">
        <v>196</v>
      </c>
      <c r="CR10" s="72">
        <v>192.1</v>
      </c>
      <c r="CS10" s="72"/>
      <c r="CT10" s="59">
        <v>43286</v>
      </c>
      <c r="CU10" s="207" t="s">
        <v>207</v>
      </c>
      <c r="CV10" s="124" t="s">
        <v>76</v>
      </c>
      <c r="CW10" s="209" t="s">
        <v>208</v>
      </c>
      <c r="CX10" s="72">
        <v>192.1</v>
      </c>
      <c r="CZ10" s="59">
        <v>43286</v>
      </c>
      <c r="DA10" s="207" t="s">
        <v>209</v>
      </c>
      <c r="DB10" s="124">
        <v>3</v>
      </c>
      <c r="DC10" s="209" t="s">
        <v>196</v>
      </c>
      <c r="DD10" s="72">
        <v>211.1</v>
      </c>
      <c r="DF10" s="59">
        <v>43304</v>
      </c>
      <c r="DG10" s="207" t="s">
        <v>210</v>
      </c>
      <c r="DH10" s="124">
        <v>7</v>
      </c>
      <c r="DI10" s="198" t="s">
        <v>211</v>
      </c>
      <c r="DJ10" s="72">
        <v>990</v>
      </c>
      <c r="DL10" s="59">
        <v>43305</v>
      </c>
      <c r="DM10" s="207" t="s">
        <v>212</v>
      </c>
      <c r="DN10" s="124">
        <v>3</v>
      </c>
      <c r="DO10" s="198" t="s">
        <v>213</v>
      </c>
      <c r="DP10" s="72">
        <v>16.600000000000001</v>
      </c>
      <c r="DQ10" s="72"/>
      <c r="DR10" s="59">
        <v>43307</v>
      </c>
      <c r="DS10" s="197" t="s">
        <v>214</v>
      </c>
      <c r="DT10" s="124">
        <v>1</v>
      </c>
      <c r="DU10" s="198" t="s">
        <v>215</v>
      </c>
      <c r="DV10" s="72">
        <v>140</v>
      </c>
      <c r="DX10" s="59">
        <v>43308</v>
      </c>
      <c r="DY10" s="197" t="s">
        <v>216</v>
      </c>
      <c r="DZ10" s="124">
        <v>3</v>
      </c>
      <c r="EA10" s="198" t="s">
        <v>217</v>
      </c>
      <c r="EB10" s="72">
        <v>340</v>
      </c>
      <c r="EC10" s="206"/>
      <c r="ED10" s="59">
        <v>43311</v>
      </c>
      <c r="EE10" s="197" t="s">
        <v>218</v>
      </c>
      <c r="EF10" s="124">
        <v>2</v>
      </c>
      <c r="EG10" s="198" t="s">
        <v>219</v>
      </c>
      <c r="EH10" s="72">
        <v>900</v>
      </c>
      <c r="EJ10" s="59">
        <v>43312</v>
      </c>
      <c r="EK10" s="197" t="s">
        <v>145</v>
      </c>
      <c r="EL10" s="124">
        <v>11</v>
      </c>
      <c r="EM10" s="208" t="s">
        <v>220</v>
      </c>
      <c r="EN10" s="72">
        <v>2.5</v>
      </c>
      <c r="EO10" s="143"/>
      <c r="EP10" s="59">
        <v>43320</v>
      </c>
      <c r="EQ10" s="197" t="s">
        <v>221</v>
      </c>
      <c r="ER10" s="124">
        <v>3</v>
      </c>
      <c r="ES10" s="207" t="s">
        <v>217</v>
      </c>
      <c r="ET10" s="72">
        <v>17.5</v>
      </c>
      <c r="EU10" s="138"/>
      <c r="EV10" s="59">
        <v>43325</v>
      </c>
      <c r="EW10" s="197" t="s">
        <v>222</v>
      </c>
      <c r="EX10" s="124">
        <v>3</v>
      </c>
      <c r="EY10" s="198" t="s">
        <v>217</v>
      </c>
      <c r="EZ10" s="72">
        <v>20.399999999999999</v>
      </c>
      <c r="FA10" s="138"/>
      <c r="FB10" s="59">
        <v>43328</v>
      </c>
      <c r="FC10" s="197" t="s">
        <v>210</v>
      </c>
      <c r="FD10" s="124">
        <v>7</v>
      </c>
      <c r="FE10" s="198" t="s">
        <v>211</v>
      </c>
      <c r="FF10" s="72">
        <v>388</v>
      </c>
      <c r="FH10" s="59">
        <v>43336</v>
      </c>
      <c r="FI10" s="197" t="s">
        <v>209</v>
      </c>
      <c r="FJ10" s="124">
        <v>3</v>
      </c>
      <c r="FK10" s="198" t="s">
        <v>223</v>
      </c>
      <c r="FL10" s="72">
        <v>146.74</v>
      </c>
      <c r="FN10" s="59">
        <v>43336</v>
      </c>
      <c r="FO10" s="197" t="s">
        <v>206</v>
      </c>
      <c r="FP10" s="124">
        <v>3</v>
      </c>
      <c r="FQ10" s="198" t="s">
        <v>223</v>
      </c>
      <c r="FR10" s="72">
        <v>167.1</v>
      </c>
      <c r="FT10" s="59">
        <v>43336</v>
      </c>
      <c r="FU10" s="197" t="s">
        <v>204</v>
      </c>
      <c r="FV10" s="124">
        <v>3</v>
      </c>
      <c r="FW10" s="198" t="s">
        <v>223</v>
      </c>
      <c r="FX10" s="72">
        <v>1386.2</v>
      </c>
      <c r="FZ10" s="59">
        <v>43336</v>
      </c>
      <c r="GA10" s="197" t="s">
        <v>199</v>
      </c>
      <c r="GB10" s="124">
        <v>3</v>
      </c>
      <c r="GC10" s="198" t="s">
        <v>223</v>
      </c>
      <c r="GD10" s="72">
        <v>91</v>
      </c>
      <c r="GF10" s="59">
        <v>43336</v>
      </c>
      <c r="GG10" s="197" t="s">
        <v>224</v>
      </c>
      <c r="GH10" s="124">
        <v>3</v>
      </c>
      <c r="GI10" s="198" t="s">
        <v>223</v>
      </c>
      <c r="GJ10" s="72">
        <v>286.7</v>
      </c>
      <c r="GL10" s="59">
        <v>43336</v>
      </c>
      <c r="GM10" s="197" t="s">
        <v>225</v>
      </c>
      <c r="GN10" s="124">
        <v>3</v>
      </c>
      <c r="GO10" s="198" t="s">
        <v>223</v>
      </c>
      <c r="GP10" s="72">
        <v>259.8</v>
      </c>
      <c r="GR10" s="59">
        <v>43336</v>
      </c>
      <c r="GS10" s="197" t="s">
        <v>198</v>
      </c>
      <c r="GT10" s="124">
        <v>3</v>
      </c>
      <c r="GU10" s="198" t="s">
        <v>223</v>
      </c>
      <c r="GV10" s="72">
        <v>330.5</v>
      </c>
      <c r="GX10" s="59">
        <v>43336</v>
      </c>
      <c r="GY10" s="197" t="s">
        <v>197</v>
      </c>
      <c r="GZ10" s="124">
        <v>3</v>
      </c>
      <c r="HA10" s="198" t="s">
        <v>223</v>
      </c>
      <c r="HB10" s="72">
        <v>336.8</v>
      </c>
      <c r="HD10" s="59">
        <v>43336</v>
      </c>
      <c r="HE10" s="197" t="s">
        <v>200</v>
      </c>
      <c r="HF10" s="124">
        <v>3</v>
      </c>
      <c r="HG10" s="198" t="s">
        <v>223</v>
      </c>
      <c r="HH10" s="72">
        <v>1632.4</v>
      </c>
      <c r="HJ10" s="59">
        <v>43336</v>
      </c>
      <c r="HK10" s="197" t="s">
        <v>203</v>
      </c>
      <c r="HL10" s="124">
        <v>3</v>
      </c>
      <c r="HM10" s="198" t="s">
        <v>223</v>
      </c>
      <c r="HN10" s="72">
        <v>1245.4000000000001</v>
      </c>
      <c r="HP10" s="59">
        <v>43336</v>
      </c>
      <c r="HQ10" s="197" t="s">
        <v>201</v>
      </c>
      <c r="HR10" s="124">
        <v>3</v>
      </c>
      <c r="HS10" s="198" t="s">
        <v>223</v>
      </c>
      <c r="HT10" s="72">
        <v>379.8</v>
      </c>
      <c r="HV10" s="59">
        <v>43336</v>
      </c>
      <c r="HW10" s="197" t="s">
        <v>195</v>
      </c>
      <c r="HX10" s="124">
        <v>3</v>
      </c>
      <c r="HY10" s="198" t="s">
        <v>223</v>
      </c>
      <c r="HZ10" s="72">
        <v>2043.2</v>
      </c>
      <c r="IB10" s="59">
        <v>43336</v>
      </c>
      <c r="IC10" s="197" t="s">
        <v>226</v>
      </c>
      <c r="ID10" s="124" t="s">
        <v>76</v>
      </c>
      <c r="IE10" s="198" t="s">
        <v>227</v>
      </c>
      <c r="IF10" s="72">
        <v>30</v>
      </c>
      <c r="IH10" s="59">
        <v>43336</v>
      </c>
      <c r="II10" s="197" t="s">
        <v>228</v>
      </c>
      <c r="IJ10" s="124" t="s">
        <v>76</v>
      </c>
      <c r="IK10" s="198" t="s">
        <v>227</v>
      </c>
      <c r="IL10" s="72">
        <v>30</v>
      </c>
      <c r="IN10" s="59">
        <v>43343</v>
      </c>
      <c r="IO10" s="197" t="s">
        <v>145</v>
      </c>
      <c r="IP10" s="124">
        <v>11</v>
      </c>
      <c r="IQ10" s="198" t="s">
        <v>229</v>
      </c>
      <c r="IR10" s="72">
        <v>2.5</v>
      </c>
    </row>
    <row r="11" spans="2:252" s="128" customFormat="1" ht="48.75" customHeight="1" x14ac:dyDescent="0.4">
      <c r="B11" s="59"/>
      <c r="D11" s="210"/>
      <c r="E11" s="129"/>
      <c r="F11" s="72"/>
      <c r="G11" s="72"/>
      <c r="H11" s="63"/>
      <c r="I11" s="63"/>
      <c r="J11" s="124"/>
      <c r="K11" s="154"/>
      <c r="L11" s="72"/>
      <c r="M11" s="72"/>
      <c r="N11" s="63"/>
      <c r="P11" s="210"/>
      <c r="Q11" s="154"/>
      <c r="R11" s="72"/>
      <c r="S11" s="72"/>
      <c r="T11" s="63"/>
      <c r="V11" s="210"/>
      <c r="W11" s="154"/>
      <c r="X11" s="72"/>
      <c r="Y11" s="72"/>
      <c r="Z11" s="63"/>
      <c r="AB11" s="210"/>
      <c r="AC11" s="154"/>
      <c r="AD11" s="72"/>
      <c r="AE11" s="72"/>
      <c r="AF11" s="59"/>
      <c r="AH11" s="210"/>
      <c r="AI11" s="129"/>
      <c r="AJ11" s="72"/>
      <c r="AK11" s="72"/>
      <c r="AL11" s="59"/>
      <c r="AN11" s="210"/>
      <c r="AO11" s="129"/>
      <c r="AP11" s="72"/>
      <c r="AQ11" s="134"/>
      <c r="AR11" s="59"/>
      <c r="AT11" s="210"/>
      <c r="AU11" s="129"/>
      <c r="AV11" s="72"/>
      <c r="AW11" s="72"/>
      <c r="AX11" s="59"/>
      <c r="AZ11" s="210"/>
      <c r="BA11" s="129"/>
      <c r="BB11" s="72"/>
      <c r="BC11" s="72"/>
      <c r="BD11" s="59"/>
      <c r="BF11" s="210"/>
      <c r="BG11" s="129"/>
      <c r="BH11" s="72"/>
      <c r="BI11" s="211"/>
      <c r="BJ11" s="59"/>
      <c r="BL11" s="210"/>
      <c r="BM11" s="129"/>
      <c r="BN11" s="72"/>
      <c r="BO11" s="152"/>
      <c r="BP11" s="59"/>
      <c r="BR11" s="210"/>
      <c r="BS11" s="129"/>
      <c r="BT11" s="72"/>
      <c r="BU11" s="152"/>
      <c r="BV11" s="59"/>
      <c r="BX11" s="210"/>
      <c r="BY11" s="129"/>
      <c r="BZ11" s="72"/>
      <c r="CA11" s="61"/>
      <c r="CB11" s="59"/>
      <c r="CD11" s="210"/>
      <c r="CE11" s="129"/>
      <c r="CF11" s="72"/>
      <c r="CG11" s="61"/>
      <c r="CH11" s="59"/>
      <c r="CJ11" s="210"/>
      <c r="CK11" s="129"/>
      <c r="CL11" s="72"/>
      <c r="CN11" s="59"/>
      <c r="CP11" s="210"/>
      <c r="CQ11" s="129"/>
      <c r="CR11" s="72"/>
      <c r="CS11" s="72"/>
      <c r="CT11" s="59"/>
      <c r="CV11" s="210"/>
      <c r="CW11" s="129"/>
      <c r="CX11" s="72"/>
      <c r="CZ11" s="59"/>
      <c r="DB11" s="210"/>
      <c r="DC11" s="129"/>
      <c r="DD11" s="72"/>
      <c r="DF11" s="114"/>
      <c r="DG11" s="145"/>
      <c r="DH11" s="111"/>
      <c r="DI11" s="63"/>
      <c r="DJ11" s="72"/>
      <c r="DL11" s="114"/>
      <c r="DM11" s="108"/>
      <c r="DN11" s="124"/>
      <c r="DO11" s="212"/>
      <c r="DP11" s="72"/>
      <c r="DQ11" s="72"/>
      <c r="DR11" s="114"/>
      <c r="DS11" s="108"/>
      <c r="DT11" s="124"/>
      <c r="DU11" s="212"/>
      <c r="DV11" s="72"/>
      <c r="DX11" s="114"/>
      <c r="DY11" s="108"/>
      <c r="DZ11" s="124"/>
      <c r="EA11" s="212"/>
      <c r="EB11" s="72"/>
      <c r="EC11" s="61"/>
      <c r="ED11" s="114"/>
      <c r="EE11" s="108"/>
      <c r="EF11" s="124"/>
      <c r="EG11" s="212"/>
      <c r="EH11" s="72"/>
      <c r="EJ11" s="61"/>
      <c r="EL11" s="114"/>
      <c r="EM11" s="213"/>
      <c r="EN11" s="111"/>
      <c r="EO11" s="61"/>
      <c r="EP11" s="61"/>
      <c r="ER11" s="114"/>
      <c r="ES11" s="145"/>
      <c r="ET11" s="111"/>
      <c r="EU11" s="64"/>
      <c r="EV11" s="72"/>
      <c r="EX11" s="63"/>
      <c r="EY11" s="63"/>
      <c r="EZ11" s="124"/>
      <c r="FA11" s="154"/>
      <c r="FB11" s="72"/>
      <c r="FD11" s="63"/>
      <c r="FE11" s="63"/>
      <c r="FF11" s="124"/>
      <c r="FH11" s="72"/>
      <c r="FJ11" s="63"/>
      <c r="FK11" s="63"/>
      <c r="FL11" s="124"/>
      <c r="FN11" s="72"/>
      <c r="FP11" s="63"/>
      <c r="FQ11" s="63"/>
      <c r="FR11" s="124"/>
      <c r="FT11" s="72"/>
      <c r="FV11" s="63"/>
      <c r="FW11" s="63"/>
      <c r="FX11" s="124"/>
      <c r="FZ11" s="72"/>
      <c r="GB11" s="63"/>
      <c r="GC11" s="63"/>
      <c r="GD11" s="124"/>
      <c r="GF11" s="72"/>
      <c r="GH11" s="63"/>
      <c r="GI11" s="63"/>
      <c r="GJ11" s="124"/>
      <c r="GL11" s="72"/>
      <c r="GN11" s="63"/>
      <c r="GO11" s="63"/>
      <c r="GP11" s="124"/>
      <c r="GR11" s="72"/>
      <c r="GT11" s="63"/>
      <c r="GU11" s="63"/>
      <c r="GV11" s="124"/>
      <c r="GX11" s="72"/>
      <c r="GZ11" s="63"/>
      <c r="HA11" s="63"/>
      <c r="HB11" s="124"/>
      <c r="HD11" s="72"/>
      <c r="HF11" s="63"/>
      <c r="HG11" s="63"/>
      <c r="HH11" s="124"/>
      <c r="HJ11" s="72"/>
      <c r="HL11" s="63"/>
      <c r="HM11" s="63"/>
      <c r="HN11" s="124"/>
      <c r="HP11" s="72"/>
      <c r="HR11" s="63"/>
      <c r="HS11" s="63"/>
      <c r="HT11" s="124"/>
      <c r="HV11" s="72"/>
      <c r="HX11" s="63"/>
      <c r="HY11" s="63"/>
      <c r="HZ11" s="124"/>
      <c r="IB11" s="72"/>
      <c r="ID11" s="63"/>
      <c r="IE11" s="63"/>
      <c r="IF11" s="124"/>
      <c r="IH11" s="72"/>
      <c r="IJ11" s="63"/>
      <c r="IK11" s="63"/>
      <c r="IL11" s="124"/>
      <c r="IN11" s="72"/>
      <c r="IP11" s="63"/>
      <c r="IQ11" s="63"/>
      <c r="IR11" s="124"/>
    </row>
    <row r="12" spans="2:252" ht="36" customHeight="1" x14ac:dyDescent="0.4">
      <c r="B12" s="114"/>
      <c r="C12" s="108"/>
      <c r="D12" s="124"/>
      <c r="E12" s="64"/>
      <c r="F12" s="72"/>
      <c r="G12" s="72"/>
      <c r="H12" s="63"/>
      <c r="I12" s="63"/>
      <c r="J12" s="122"/>
      <c r="K12" s="154"/>
      <c r="L12" s="149"/>
      <c r="M12" s="72"/>
      <c r="N12" s="63"/>
      <c r="O12" s="108"/>
      <c r="P12" s="124"/>
      <c r="Q12" s="154"/>
      <c r="R12" s="149"/>
      <c r="S12" s="72"/>
      <c r="T12" s="63"/>
      <c r="U12" s="108"/>
      <c r="V12" s="124"/>
      <c r="W12" s="154"/>
      <c r="X12" s="149"/>
      <c r="Y12" s="72"/>
      <c r="Z12" s="63"/>
      <c r="AA12" s="108"/>
      <c r="AB12" s="124"/>
      <c r="AC12" s="154"/>
      <c r="AD12" s="149"/>
      <c r="AE12" s="72"/>
      <c r="AF12" s="114"/>
      <c r="AG12" s="108"/>
      <c r="AH12" s="124"/>
      <c r="AI12" s="64"/>
      <c r="AJ12" s="72"/>
      <c r="AK12" s="72"/>
      <c r="AL12" s="114"/>
      <c r="AM12" s="108"/>
      <c r="AN12" s="124"/>
      <c r="AO12" s="64"/>
      <c r="AP12" s="72"/>
      <c r="AQ12" s="134"/>
      <c r="AR12" s="114"/>
      <c r="AS12" s="108"/>
      <c r="AT12" s="124"/>
      <c r="AU12" s="64"/>
      <c r="AV12" s="72"/>
      <c r="AW12" s="72"/>
      <c r="AX12" s="114"/>
      <c r="AY12" s="108"/>
      <c r="AZ12" s="124"/>
      <c r="BA12" s="64"/>
      <c r="BB12" s="72"/>
      <c r="BC12" s="72"/>
      <c r="BD12" s="114"/>
      <c r="BE12" s="108"/>
      <c r="BF12" s="124"/>
      <c r="BG12" s="64"/>
      <c r="BH12" s="72"/>
      <c r="BI12" s="61"/>
      <c r="BJ12" s="114"/>
      <c r="BK12" s="108"/>
      <c r="BL12" s="124"/>
      <c r="BM12" s="64"/>
      <c r="BN12" s="72"/>
      <c r="BO12" s="152"/>
      <c r="BP12" s="114"/>
      <c r="BQ12" s="108"/>
      <c r="BR12" s="124"/>
      <c r="BS12" s="64"/>
      <c r="BT12" s="72"/>
      <c r="BU12" s="152"/>
      <c r="BV12" s="114"/>
      <c r="BW12" s="108"/>
      <c r="BX12" s="124"/>
      <c r="BY12" s="64"/>
      <c r="BZ12" s="72"/>
      <c r="CA12" s="61"/>
      <c r="CB12" s="114"/>
      <c r="CC12" s="108"/>
      <c r="CD12" s="124"/>
      <c r="CE12" s="64"/>
      <c r="CF12" s="72"/>
      <c r="CG12" s="61"/>
      <c r="CH12" s="114"/>
      <c r="CI12" s="108"/>
      <c r="CJ12" s="124"/>
      <c r="CK12" s="64"/>
      <c r="CL12" s="72"/>
      <c r="CN12" s="114"/>
      <c r="CO12" s="108"/>
      <c r="CP12" s="124"/>
      <c r="CQ12" s="64"/>
      <c r="CR12" s="72"/>
      <c r="CS12" s="72"/>
      <c r="CT12" s="114"/>
      <c r="CU12" s="108"/>
      <c r="CV12" s="124"/>
      <c r="CW12" s="64"/>
      <c r="CX12" s="72"/>
      <c r="CZ12" s="114"/>
      <c r="DA12" s="108"/>
      <c r="DB12" s="124"/>
      <c r="DC12" s="64"/>
      <c r="DD12" s="72"/>
      <c r="DF12" s="114"/>
      <c r="DG12" s="148"/>
      <c r="DH12" s="124"/>
      <c r="DI12"/>
      <c r="DJ12" s="72"/>
      <c r="DL12" s="114"/>
      <c r="DM12" s="108"/>
      <c r="DN12" s="124"/>
      <c r="DO12" s="63"/>
      <c r="DP12" s="72"/>
      <c r="DQ12" s="72"/>
      <c r="DR12" s="114"/>
      <c r="DS12" s="108"/>
      <c r="DT12" s="124"/>
      <c r="DU12" s="63"/>
      <c r="DV12" s="72"/>
      <c r="DX12" s="114"/>
      <c r="DY12" s="108"/>
      <c r="DZ12" s="124"/>
      <c r="EA12" s="63"/>
      <c r="EB12" s="72"/>
      <c r="EC12" s="61"/>
      <c r="ED12" s="114"/>
      <c r="EE12" s="108"/>
      <c r="EF12" s="124"/>
      <c r="EG12" s="63"/>
      <c r="EH12" s="72"/>
      <c r="EJ12" s="61"/>
      <c r="EL12" s="114"/>
      <c r="EM12" s="148"/>
      <c r="EN12" s="124"/>
      <c r="EO12" s="61"/>
      <c r="EP12" s="61"/>
      <c r="ER12" s="114"/>
      <c r="ES12" s="148"/>
      <c r="ET12" s="124"/>
      <c r="EU12" s="64"/>
      <c r="EV12" s="72"/>
      <c r="EX12" s="63"/>
      <c r="EY12" s="63"/>
      <c r="EZ12" s="122"/>
      <c r="FA12" s="154"/>
      <c r="FB12" s="72"/>
      <c r="FD12" s="63"/>
      <c r="FE12" s="63"/>
      <c r="FF12" s="122"/>
      <c r="FH12" s="72"/>
      <c r="FJ12" s="63"/>
      <c r="FK12" s="63"/>
      <c r="FL12" s="122"/>
      <c r="FN12" s="72"/>
      <c r="FP12" s="63"/>
      <c r="FQ12" s="63"/>
      <c r="FR12" s="122"/>
      <c r="FT12" s="72"/>
      <c r="FV12" s="63"/>
      <c r="FW12" s="63"/>
      <c r="FX12" s="122"/>
      <c r="FZ12" s="72"/>
      <c r="GB12" s="63"/>
      <c r="GC12" s="63"/>
      <c r="GD12" s="122"/>
      <c r="GF12" s="72"/>
      <c r="GH12" s="63"/>
      <c r="GI12" s="63"/>
      <c r="GJ12" s="122"/>
      <c r="GL12" s="72"/>
      <c r="GN12" s="63"/>
      <c r="GO12" s="63"/>
      <c r="GP12" s="122"/>
      <c r="GR12" s="72"/>
      <c r="GT12" s="63"/>
      <c r="GU12" s="63"/>
      <c r="GV12" s="122"/>
      <c r="GX12" s="72"/>
      <c r="GZ12" s="63"/>
      <c r="HA12" s="63"/>
      <c r="HB12" s="122"/>
      <c r="HD12" s="72"/>
      <c r="HF12" s="63"/>
      <c r="HG12" s="63"/>
      <c r="HH12" s="122"/>
      <c r="HJ12" s="72"/>
      <c r="HL12" s="63"/>
      <c r="HM12" s="63"/>
      <c r="HN12" s="122"/>
      <c r="HP12" s="72"/>
      <c r="HR12" s="63"/>
      <c r="HS12" s="63"/>
      <c r="HT12" s="122"/>
      <c r="HV12" s="72"/>
      <c r="HX12" s="63"/>
      <c r="HY12" s="63"/>
      <c r="HZ12" s="122"/>
      <c r="IB12" s="72"/>
      <c r="IC12" s="55"/>
      <c r="ID12" s="63"/>
      <c r="IE12" s="63"/>
      <c r="IF12" s="122"/>
      <c r="IH12" s="72"/>
      <c r="II12" s="55"/>
      <c r="IJ12" s="63"/>
      <c r="IK12" s="63"/>
      <c r="IL12" s="122"/>
      <c r="IN12" s="72"/>
      <c r="IO12" s="55"/>
      <c r="IP12" s="63"/>
      <c r="IQ12" s="63"/>
      <c r="IR12" s="122"/>
    </row>
    <row r="13" spans="2:252" ht="42" customHeight="1" x14ac:dyDescent="0.35">
      <c r="B13" s="114"/>
      <c r="C13" s="108"/>
      <c r="D13" s="124"/>
      <c r="E13" s="63"/>
      <c r="F13" s="72"/>
      <c r="G13" s="72"/>
      <c r="H13" s="63"/>
      <c r="I13" s="63"/>
      <c r="J13" s="122"/>
      <c r="K13" s="63"/>
      <c r="L13" s="72"/>
      <c r="M13" s="72"/>
      <c r="N13" s="63"/>
      <c r="O13" s="108"/>
      <c r="P13" s="124"/>
      <c r="Q13" s="63"/>
      <c r="R13" s="72"/>
      <c r="S13" s="72"/>
      <c r="T13" s="63"/>
      <c r="U13" s="108"/>
      <c r="V13" s="124"/>
      <c r="W13" s="63"/>
      <c r="X13" s="72"/>
      <c r="Y13" s="72"/>
      <c r="Z13" s="63"/>
      <c r="AA13" s="108"/>
      <c r="AB13" s="124"/>
      <c r="AC13" s="63"/>
      <c r="AD13" s="72"/>
      <c r="AE13" s="72"/>
      <c r="AF13" s="114"/>
      <c r="AG13" s="108"/>
      <c r="AH13" s="124"/>
      <c r="AI13" s="63"/>
      <c r="AJ13" s="72"/>
      <c r="AK13" s="72"/>
      <c r="AL13" s="114"/>
      <c r="AM13" s="108"/>
      <c r="AN13" s="124"/>
      <c r="AO13" s="63"/>
      <c r="AP13" s="72"/>
      <c r="AQ13" s="146"/>
      <c r="AR13" s="114"/>
      <c r="AS13" s="108"/>
      <c r="AT13" s="124"/>
      <c r="AU13" s="63"/>
      <c r="AV13" s="72"/>
      <c r="AW13" s="72"/>
      <c r="AX13" s="114"/>
      <c r="AY13" s="108"/>
      <c r="AZ13" s="124"/>
      <c r="BA13" s="63"/>
      <c r="BB13" s="72"/>
      <c r="BC13" s="72"/>
      <c r="BD13" s="114"/>
      <c r="BE13" s="108"/>
      <c r="BF13" s="124"/>
      <c r="BG13" s="63"/>
      <c r="BH13" s="72"/>
      <c r="BI13" s="61"/>
      <c r="BJ13" s="114"/>
      <c r="BK13" s="108"/>
      <c r="BL13" s="124"/>
      <c r="BM13" s="63"/>
      <c r="BN13" s="72"/>
      <c r="BO13" s="152"/>
      <c r="BP13" s="114"/>
      <c r="BQ13" s="108"/>
      <c r="BR13" s="124"/>
      <c r="BS13" s="63"/>
      <c r="BT13" s="72"/>
      <c r="BU13" s="152"/>
      <c r="BV13" s="114"/>
      <c r="BW13" s="108"/>
      <c r="BX13" s="124"/>
      <c r="BY13" s="63"/>
      <c r="BZ13" s="72"/>
      <c r="CA13" s="61"/>
      <c r="CB13" s="114"/>
      <c r="CC13" s="108"/>
      <c r="CD13" s="124"/>
      <c r="CE13" s="63"/>
      <c r="CF13" s="72"/>
      <c r="CG13" s="61"/>
      <c r="CH13" s="114"/>
      <c r="CI13" s="108"/>
      <c r="CJ13" s="124"/>
      <c r="CK13" s="63"/>
      <c r="CL13" s="72"/>
      <c r="CN13" s="114"/>
      <c r="CO13" s="108"/>
      <c r="CP13" s="124"/>
      <c r="CQ13" s="63"/>
      <c r="CR13" s="72"/>
      <c r="CS13" s="72"/>
      <c r="CT13" s="114"/>
      <c r="CU13" s="108"/>
      <c r="CV13" s="124"/>
      <c r="CW13" s="63"/>
      <c r="CX13" s="72"/>
      <c r="CZ13" s="114"/>
      <c r="DA13" s="108"/>
      <c r="DB13" s="124"/>
      <c r="DC13" s="63"/>
      <c r="DD13" s="72"/>
      <c r="DF13" s="114"/>
      <c r="DG13" s="148"/>
      <c r="DH13" s="124"/>
      <c r="DI13" s="214"/>
      <c r="DJ13" s="72"/>
      <c r="DL13" s="63"/>
      <c r="DM13" s="63"/>
      <c r="DN13" s="122"/>
      <c r="DO13" s="63"/>
      <c r="DP13"/>
      <c r="DQ13"/>
      <c r="DR13" s="63"/>
      <c r="DS13" s="63"/>
      <c r="DT13" s="122"/>
      <c r="DU13" s="63"/>
      <c r="DV13"/>
      <c r="DX13" s="63"/>
      <c r="DY13" s="63"/>
      <c r="DZ13" s="122"/>
      <c r="EA13" s="63"/>
      <c r="EB13"/>
      <c r="EC13" s="206"/>
      <c r="ED13" s="63"/>
      <c r="EE13" s="63"/>
      <c r="EF13" s="122"/>
      <c r="EG13" s="63"/>
      <c r="EH13"/>
      <c r="EJ13" s="143"/>
      <c r="EL13" s="114"/>
      <c r="EM13" s="148"/>
      <c r="EN13" s="124"/>
      <c r="EO13" s="61"/>
      <c r="EP13" s="143"/>
      <c r="ER13" s="114"/>
      <c r="ES13" s="148"/>
      <c r="ET13" s="124"/>
      <c r="EU13" s="63"/>
      <c r="EV13" s="72"/>
      <c r="EX13" s="63"/>
      <c r="EY13" s="63"/>
      <c r="EZ13" s="122"/>
      <c r="FA13" s="63"/>
      <c r="FB13" s="72"/>
      <c r="FD13" s="63"/>
      <c r="FE13" s="63"/>
      <c r="FF13" s="122"/>
      <c r="FH13" s="72"/>
      <c r="FJ13" s="63"/>
      <c r="FK13" s="63"/>
      <c r="FL13" s="122"/>
      <c r="FN13" s="72"/>
      <c r="FP13" s="63"/>
      <c r="FQ13" s="63"/>
      <c r="FR13" s="122"/>
      <c r="FT13" s="72"/>
      <c r="FV13" s="63"/>
      <c r="FW13" s="63"/>
      <c r="FX13" s="122"/>
      <c r="FZ13" s="72"/>
      <c r="GB13" s="63"/>
      <c r="GC13" s="63"/>
      <c r="GD13" s="122"/>
      <c r="GF13" s="72"/>
      <c r="GH13" s="63"/>
      <c r="GI13" s="63"/>
      <c r="GJ13" s="122"/>
      <c r="GL13" s="72"/>
      <c r="GN13" s="63"/>
      <c r="GO13" s="63"/>
      <c r="GP13" s="122"/>
      <c r="GR13" s="72"/>
      <c r="GT13" s="63"/>
      <c r="GU13" s="63"/>
      <c r="GV13" s="122"/>
      <c r="GX13" s="72"/>
      <c r="GZ13" s="63"/>
      <c r="HA13" s="63"/>
      <c r="HB13" s="122"/>
      <c r="HD13" s="72"/>
      <c r="HF13" s="63"/>
      <c r="HG13" s="63"/>
      <c r="HH13" s="122"/>
      <c r="HJ13" s="72"/>
      <c r="HL13" s="63"/>
      <c r="HM13" s="63"/>
      <c r="HN13" s="122"/>
      <c r="HP13" s="72"/>
      <c r="HR13" s="63"/>
      <c r="HS13" s="63"/>
      <c r="HT13" s="122"/>
      <c r="HV13" s="72"/>
      <c r="HX13" s="63"/>
      <c r="HY13" s="63"/>
      <c r="HZ13" s="122"/>
      <c r="IB13" s="72"/>
      <c r="IC13" s="55"/>
      <c r="ID13" s="63"/>
      <c r="IE13" s="63"/>
      <c r="IF13" s="122"/>
      <c r="IH13" s="72"/>
      <c r="II13" s="55"/>
      <c r="IJ13" s="63"/>
      <c r="IK13" s="63"/>
      <c r="IL13" s="122"/>
      <c r="IN13" s="72"/>
      <c r="IO13" s="55"/>
      <c r="IP13" s="63"/>
      <c r="IQ13" s="63"/>
      <c r="IR13" s="122"/>
    </row>
    <row r="14" spans="2:252" ht="33" customHeight="1" x14ac:dyDescent="0.4">
      <c r="B14" s="114"/>
      <c r="C14" s="108"/>
      <c r="D14" s="122"/>
      <c r="E14" s="63"/>
      <c r="F14" s="72"/>
      <c r="G14" s="72"/>
      <c r="H14" s="63"/>
      <c r="I14" s="63"/>
      <c r="J14" s="122"/>
      <c r="K14" s="63"/>
      <c r="L14" s="72"/>
      <c r="M14" s="72"/>
      <c r="N14" s="63"/>
      <c r="O14" s="108"/>
      <c r="P14" s="122"/>
      <c r="Q14" s="63"/>
      <c r="R14" s="72"/>
      <c r="S14" s="72"/>
      <c r="T14" s="63"/>
      <c r="U14" s="108"/>
      <c r="V14" s="122"/>
      <c r="W14" s="63"/>
      <c r="X14" s="72"/>
      <c r="Y14" s="149"/>
      <c r="Z14" s="63"/>
      <c r="AA14" s="108"/>
      <c r="AB14" s="122"/>
      <c r="AC14" s="63"/>
      <c r="AD14" s="72"/>
      <c r="AE14" s="72"/>
      <c r="AF14" s="114"/>
      <c r="AG14" s="108"/>
      <c r="AH14" s="122"/>
      <c r="AI14" s="63"/>
      <c r="AJ14" s="72"/>
      <c r="AK14" s="72"/>
      <c r="AL14" s="114"/>
      <c r="AM14" s="108"/>
      <c r="AN14" s="122"/>
      <c r="AO14" s="63"/>
      <c r="AP14" s="72"/>
      <c r="AQ14" s="148"/>
      <c r="AR14" s="114"/>
      <c r="AS14" s="108"/>
      <c r="AT14" s="122"/>
      <c r="AU14" s="63"/>
      <c r="AV14" s="72"/>
      <c r="AW14"/>
      <c r="AX14" s="114"/>
      <c r="AY14" s="108"/>
      <c r="AZ14" s="122"/>
      <c r="BA14" s="63"/>
      <c r="BB14" s="72"/>
      <c r="BC14" s="72"/>
      <c r="BD14" s="114"/>
      <c r="BE14" s="108"/>
      <c r="BF14" s="122"/>
      <c r="BG14" s="63"/>
      <c r="BH14" s="72"/>
      <c r="BI14" s="61"/>
      <c r="BJ14" s="114"/>
      <c r="BK14" s="108"/>
      <c r="BL14" s="122"/>
      <c r="BM14" s="63"/>
      <c r="BN14" s="72"/>
      <c r="BO14" s="152"/>
      <c r="BP14" s="114"/>
      <c r="BQ14" s="108"/>
      <c r="BR14" s="122"/>
      <c r="BS14" s="63"/>
      <c r="BT14" s="72"/>
      <c r="BU14" s="152"/>
      <c r="BV14" s="114"/>
      <c r="BW14" s="108"/>
      <c r="BX14" s="122"/>
      <c r="BY14" s="63"/>
      <c r="BZ14" s="72"/>
      <c r="CA14" s="61"/>
      <c r="CB14" s="114"/>
      <c r="CC14" s="108"/>
      <c r="CD14" s="122"/>
      <c r="CE14" s="63"/>
      <c r="CF14" s="72"/>
      <c r="CG14" s="61"/>
      <c r="CH14" s="114"/>
      <c r="CI14" s="108"/>
      <c r="CJ14" s="122"/>
      <c r="CK14" s="63"/>
      <c r="CL14" s="72"/>
      <c r="CN14" s="114"/>
      <c r="CO14" s="108"/>
      <c r="CP14" s="122"/>
      <c r="CQ14" s="63"/>
      <c r="CR14" s="72"/>
      <c r="CS14" s="72"/>
      <c r="CT14" s="114"/>
      <c r="CU14" s="108"/>
      <c r="CV14" s="122"/>
      <c r="CW14" s="63"/>
      <c r="CX14" s="72"/>
      <c r="CZ14" s="114"/>
      <c r="DA14" s="108"/>
      <c r="DB14" s="122"/>
      <c r="DC14" s="63"/>
      <c r="DD14" s="72"/>
      <c r="DF14" s="63"/>
      <c r="DG14" s="63"/>
      <c r="DH14" s="124"/>
      <c r="DI14" s="168"/>
      <c r="DJ14" s="72"/>
      <c r="DL14" s="63"/>
      <c r="DM14" s="63"/>
      <c r="DN14" s="122"/>
      <c r="DO14"/>
      <c r="DP14" s="63"/>
      <c r="DQ14" s="63"/>
      <c r="DR14" s="63"/>
      <c r="DS14" s="63"/>
      <c r="DT14" s="122"/>
      <c r="DU14"/>
      <c r="DV14" s="63"/>
      <c r="DX14" s="63"/>
      <c r="DY14" s="63"/>
      <c r="DZ14" s="122"/>
      <c r="EA14"/>
      <c r="EB14" s="63"/>
      <c r="EC14" s="61"/>
      <c r="ED14" s="63"/>
      <c r="EE14" s="63"/>
      <c r="EF14" s="122"/>
      <c r="EG14"/>
      <c r="EH14" s="63"/>
      <c r="EJ14" s="143"/>
      <c r="EL14" s="63"/>
      <c r="EM14" s="63"/>
      <c r="EN14" s="124"/>
      <c r="EO14" s="143"/>
      <c r="EP14" s="143"/>
      <c r="ER14" s="63"/>
      <c r="ES14" s="63"/>
      <c r="ET14" s="124"/>
      <c r="EU14" s="154"/>
      <c r="EV14" s="72"/>
      <c r="EX14" s="63"/>
      <c r="EY14" s="63"/>
      <c r="EZ14" s="122"/>
      <c r="FA14" s="63"/>
      <c r="FB14" s="72"/>
      <c r="FD14" s="63"/>
      <c r="FE14" s="63"/>
      <c r="FF14" s="122"/>
      <c r="FH14" s="72"/>
      <c r="FJ14" s="63"/>
      <c r="FK14" s="63"/>
      <c r="FL14" s="122"/>
      <c r="FN14" s="72"/>
      <c r="FP14" s="63"/>
      <c r="FQ14" s="63"/>
      <c r="FR14" s="122"/>
      <c r="FT14" s="72"/>
      <c r="FV14" s="63"/>
      <c r="FW14" s="63"/>
      <c r="FX14" s="122"/>
      <c r="FZ14" s="72"/>
      <c r="GB14" s="63"/>
      <c r="GC14" s="63"/>
      <c r="GD14" s="122"/>
      <c r="GF14" s="72"/>
      <c r="GH14" s="63"/>
      <c r="GI14" s="63"/>
      <c r="GJ14" s="122"/>
      <c r="GL14" s="72"/>
      <c r="GN14" s="63"/>
      <c r="GO14" s="63"/>
      <c r="GP14" s="122"/>
      <c r="GR14" s="72"/>
      <c r="GT14" s="63"/>
      <c r="GU14" s="63"/>
      <c r="GV14" s="122"/>
      <c r="GX14" s="72"/>
      <c r="GZ14" s="63"/>
      <c r="HA14" s="63"/>
      <c r="HB14" s="122"/>
      <c r="HD14" s="72"/>
      <c r="HF14" s="63"/>
      <c r="HG14" s="63"/>
      <c r="HH14" s="122"/>
      <c r="HJ14" s="72"/>
      <c r="HL14" s="63"/>
      <c r="HM14" s="63"/>
      <c r="HN14" s="122"/>
      <c r="HP14" s="72"/>
      <c r="HR14" s="63"/>
      <c r="HS14" s="63"/>
      <c r="HT14" s="122"/>
      <c r="HV14" s="72"/>
      <c r="HX14" s="63"/>
      <c r="HY14" s="63"/>
      <c r="HZ14" s="122"/>
      <c r="IB14" s="72"/>
      <c r="IC14" s="55"/>
      <c r="ID14" s="63"/>
      <c r="IE14" s="63"/>
      <c r="IF14" s="122"/>
      <c r="IH14" s="72"/>
      <c r="II14" s="55"/>
      <c r="IJ14" s="63"/>
      <c r="IK14" s="63"/>
      <c r="IL14" s="122"/>
      <c r="IN14" s="72"/>
      <c r="IO14" s="55"/>
      <c r="IP14" s="63"/>
      <c r="IQ14" s="63"/>
      <c r="IR14" s="122"/>
    </row>
    <row r="15" spans="2:252" ht="39.75" customHeight="1" x14ac:dyDescent="0.4">
      <c r="B15" s="63"/>
      <c r="C15" s="63"/>
      <c r="D15" s="122"/>
      <c r="E15" s="154"/>
      <c r="F15" s="149"/>
      <c r="G15" s="149"/>
      <c r="H15" s="63"/>
      <c r="I15" s="63"/>
      <c r="J15" s="122"/>
      <c r="K15" s="154"/>
      <c r="L15" s="72"/>
      <c r="M15" s="149"/>
      <c r="N15" s="63"/>
      <c r="O15" s="63"/>
      <c r="P15" s="122"/>
      <c r="Q15" s="154"/>
      <c r="R15" s="72"/>
      <c r="S15" s="149"/>
      <c r="T15" s="63"/>
      <c r="U15" s="63"/>
      <c r="V15" s="122"/>
      <c r="W15" s="154"/>
      <c r="X15" s="72"/>
      <c r="Y15" s="72"/>
      <c r="Z15" s="63"/>
      <c r="AA15" s="63"/>
      <c r="AB15" s="122"/>
      <c r="AC15" s="154"/>
      <c r="AD15" s="72"/>
      <c r="AE15" s="149"/>
      <c r="AF15" s="63"/>
      <c r="AG15" s="63"/>
      <c r="AH15" s="122"/>
      <c r="AI15"/>
      <c r="AJ15" s="149"/>
      <c r="AK15" s="149"/>
      <c r="AL15" s="63"/>
      <c r="AM15" s="63"/>
      <c r="AN15" s="122"/>
      <c r="AO15"/>
      <c r="AP15" s="149"/>
      <c r="AQ15" s="153"/>
      <c r="AR15" s="63"/>
      <c r="AS15" s="63"/>
      <c r="AT15" s="122"/>
      <c r="AU15"/>
      <c r="AV15" s="149"/>
      <c r="AW15" s="72"/>
      <c r="AX15" s="63"/>
      <c r="AY15" s="63"/>
      <c r="AZ15" s="122"/>
      <c r="BA15"/>
      <c r="BB15" s="149"/>
      <c r="BC15" s="72"/>
      <c r="BD15" s="63"/>
      <c r="BE15" s="63"/>
      <c r="BF15" s="122"/>
      <c r="BG15"/>
      <c r="BH15" s="149"/>
      <c r="BI15" s="61"/>
      <c r="BJ15" s="63"/>
      <c r="BK15" s="63"/>
      <c r="BL15" s="122"/>
      <c r="BM15"/>
      <c r="BN15" s="149"/>
      <c r="BO15" s="72"/>
      <c r="BP15" s="63"/>
      <c r="BQ15" s="63"/>
      <c r="BR15" s="122"/>
      <c r="BS15"/>
      <c r="BT15" s="149"/>
      <c r="BU15" s="72"/>
      <c r="BV15" s="63"/>
      <c r="BW15" s="63"/>
      <c r="BX15" s="122"/>
      <c r="BY15"/>
      <c r="BZ15" s="149"/>
      <c r="CA15" s="215"/>
      <c r="CB15" s="63"/>
      <c r="CC15" s="63"/>
      <c r="CD15" s="122"/>
      <c r="CE15"/>
      <c r="CF15" s="149"/>
      <c r="CG15" s="61"/>
      <c r="CH15" s="63"/>
      <c r="CI15" s="63"/>
      <c r="CJ15" s="122"/>
      <c r="CK15"/>
      <c r="CL15" s="149"/>
      <c r="CN15" s="63"/>
      <c r="CO15" s="63"/>
      <c r="CP15" s="122"/>
      <c r="CQ15"/>
      <c r="CR15" s="149"/>
      <c r="CS15" s="149"/>
      <c r="CT15" s="63"/>
      <c r="CU15" s="63"/>
      <c r="CV15" s="122"/>
      <c r="CW15"/>
      <c r="CX15" s="149"/>
      <c r="CZ15" s="63"/>
      <c r="DA15" s="63"/>
      <c r="DB15" s="122"/>
      <c r="DC15"/>
      <c r="DD15" s="149"/>
      <c r="DF15" s="63"/>
      <c r="DG15" s="63"/>
      <c r="DH15" s="122"/>
      <c r="DI15" s="154"/>
      <c r="DJ15" s="72"/>
      <c r="DL15" s="63"/>
      <c r="DM15" s="63"/>
      <c r="DN15" s="122"/>
      <c r="DO15" s="154"/>
      <c r="DP15" s="72"/>
      <c r="DQ15" s="72"/>
      <c r="DR15" s="63"/>
      <c r="DS15" s="63"/>
      <c r="DT15" s="122"/>
      <c r="DU15" s="154"/>
      <c r="DV15" s="72"/>
      <c r="DX15" s="63"/>
      <c r="DY15" s="63"/>
      <c r="DZ15" s="122"/>
      <c r="EA15" s="154"/>
      <c r="EB15" s="72"/>
      <c r="EC15" s="215"/>
      <c r="ED15" s="63"/>
      <c r="EE15" s="63"/>
      <c r="EF15" s="122"/>
      <c r="EG15" s="154"/>
      <c r="EH15" s="72"/>
      <c r="EJ15" s="143"/>
      <c r="EL15" s="63"/>
      <c r="EM15" s="63"/>
      <c r="EN15" s="122"/>
      <c r="EO15" s="143"/>
      <c r="EP15" s="143"/>
      <c r="ER15" s="63"/>
      <c r="ES15" s="63"/>
      <c r="ET15" s="122"/>
      <c r="EU15" s="154"/>
      <c r="EV15" s="149"/>
      <c r="EX15" s="63"/>
      <c r="EY15" s="63"/>
      <c r="EZ15" s="122"/>
      <c r="FA15" s="154"/>
      <c r="FB15" s="149"/>
      <c r="FD15" s="63"/>
      <c r="FE15" s="63"/>
      <c r="FF15" s="122"/>
      <c r="FH15" s="149"/>
      <c r="FJ15" s="63"/>
      <c r="FK15" s="63"/>
      <c r="FL15" s="122"/>
      <c r="FN15" s="149"/>
      <c r="FP15" s="63"/>
      <c r="FQ15" s="63"/>
      <c r="FR15" s="122"/>
      <c r="FT15" s="149"/>
      <c r="FV15" s="63"/>
      <c r="FW15" s="63"/>
      <c r="FX15" s="122"/>
      <c r="FZ15" s="149"/>
      <c r="GB15" s="63"/>
      <c r="GC15" s="63"/>
      <c r="GD15" s="122"/>
      <c r="GF15" s="149"/>
      <c r="GH15" s="63"/>
      <c r="GI15" s="63"/>
      <c r="GJ15" s="122"/>
      <c r="GL15" s="149"/>
      <c r="GN15" s="63"/>
      <c r="GO15" s="63"/>
      <c r="GP15" s="122"/>
      <c r="GR15" s="149"/>
      <c r="GT15" s="63"/>
      <c r="GU15" s="63"/>
      <c r="GV15" s="122"/>
      <c r="GX15" s="149"/>
      <c r="GZ15" s="63"/>
      <c r="HA15" s="63"/>
      <c r="HB15" s="122"/>
      <c r="HD15" s="149"/>
      <c r="HF15" s="63"/>
      <c r="HG15" s="63"/>
      <c r="HH15" s="122"/>
      <c r="HJ15" s="149"/>
      <c r="HL15" s="63"/>
      <c r="HM15" s="63"/>
      <c r="HN15" s="122"/>
      <c r="HP15" s="149"/>
      <c r="HR15" s="63"/>
      <c r="HS15" s="63"/>
      <c r="HT15" s="122"/>
      <c r="HV15" s="149"/>
      <c r="HX15" s="63"/>
      <c r="HY15" s="63"/>
      <c r="HZ15" s="122"/>
      <c r="IB15" s="149"/>
      <c r="IC15" s="55"/>
      <c r="ID15" s="63"/>
      <c r="IE15" s="63"/>
      <c r="IF15" s="122"/>
      <c r="IH15" s="149"/>
      <c r="II15" s="55"/>
      <c r="IJ15" s="63"/>
      <c r="IK15" s="63"/>
      <c r="IL15" s="122"/>
      <c r="IN15" s="149"/>
      <c r="IO15" s="55"/>
      <c r="IP15" s="63"/>
      <c r="IQ15" s="63"/>
      <c r="IR15" s="122"/>
    </row>
    <row r="16" spans="2:252" ht="42" customHeight="1" x14ac:dyDescent="0.35">
      <c r="B16" s="63"/>
      <c r="C16" s="63"/>
      <c r="D16" s="122"/>
      <c r="E16" s="63" t="s">
        <v>120</v>
      </c>
      <c r="F16" s="72">
        <v>2.5</v>
      </c>
      <c r="G16" s="72"/>
      <c r="H16" s="63"/>
      <c r="I16" s="63"/>
      <c r="J16" s="122"/>
      <c r="K16" s="63" t="s">
        <v>120</v>
      </c>
      <c r="L16" s="72">
        <v>17.5</v>
      </c>
      <c r="M16" s="72"/>
      <c r="N16" s="63"/>
      <c r="O16" s="63"/>
      <c r="P16" s="122"/>
      <c r="Q16" s="63" t="s">
        <v>120</v>
      </c>
      <c r="R16" s="72">
        <v>2.5</v>
      </c>
      <c r="S16" s="72"/>
      <c r="T16" s="63"/>
      <c r="U16" s="63"/>
      <c r="V16" s="122"/>
      <c r="W16" s="63" t="s">
        <v>120</v>
      </c>
      <c r="X16" s="72">
        <v>2.5</v>
      </c>
      <c r="Y16" s="72"/>
      <c r="Z16" s="63"/>
      <c r="AA16" s="63"/>
      <c r="AB16" s="122"/>
      <c r="AC16" s="63" t="s">
        <v>120</v>
      </c>
      <c r="AD16" s="131">
        <v>19.73</v>
      </c>
      <c r="AE16" s="72"/>
      <c r="AF16" s="63"/>
      <c r="AG16" s="63"/>
      <c r="AH16" s="122"/>
      <c r="AI16" s="63" t="s">
        <v>120</v>
      </c>
      <c r="AJ16" s="72">
        <v>1335.2</v>
      </c>
      <c r="AK16" s="72"/>
      <c r="AL16" s="63"/>
      <c r="AM16" s="63"/>
      <c r="AN16" s="122"/>
      <c r="AO16" s="63" t="s">
        <v>120</v>
      </c>
      <c r="AP16" s="72">
        <v>166.3</v>
      </c>
      <c r="AQ16" s="153"/>
      <c r="AR16" s="63"/>
      <c r="AS16" s="63"/>
      <c r="AT16" s="122"/>
      <c r="AU16" s="63" t="s">
        <v>120</v>
      </c>
      <c r="AV16" s="72">
        <v>160</v>
      </c>
      <c r="AW16" s="72"/>
      <c r="AX16" s="63"/>
      <c r="AY16" s="63"/>
      <c r="AZ16" s="122"/>
      <c r="BA16" s="63" t="s">
        <v>120</v>
      </c>
      <c r="BB16" s="72">
        <v>182</v>
      </c>
      <c r="BC16" s="72"/>
      <c r="BD16" s="63"/>
      <c r="BE16" s="63"/>
      <c r="BF16" s="122"/>
      <c r="BG16" s="63" t="s">
        <v>120</v>
      </c>
      <c r="BH16" s="72">
        <v>867.8</v>
      </c>
      <c r="BI16" s="61"/>
      <c r="BJ16" s="63"/>
      <c r="BK16" s="63"/>
      <c r="BL16" s="122"/>
      <c r="BM16" s="63" t="s">
        <v>120</v>
      </c>
      <c r="BN16" s="72">
        <v>177.1</v>
      </c>
      <c r="BO16"/>
      <c r="BP16" s="63"/>
      <c r="BQ16" s="63"/>
      <c r="BR16" s="122"/>
      <c r="BS16" s="63" t="s">
        <v>120</v>
      </c>
      <c r="BT16" s="72">
        <v>190.5</v>
      </c>
      <c r="BU16"/>
      <c r="BV16" s="63"/>
      <c r="BW16" s="63"/>
      <c r="BX16" s="122"/>
      <c r="BY16" s="63" t="s">
        <v>120</v>
      </c>
      <c r="BZ16" s="72">
        <v>849</v>
      </c>
      <c r="CA16" s="216"/>
      <c r="CB16" s="63"/>
      <c r="CC16" s="63"/>
      <c r="CD16" s="122"/>
      <c r="CE16" s="63" t="s">
        <v>120</v>
      </c>
      <c r="CF16" s="72">
        <v>879.7</v>
      </c>
      <c r="CG16" s="216"/>
      <c r="CH16" s="63"/>
      <c r="CI16" s="63"/>
      <c r="CJ16" s="122"/>
      <c r="CK16" s="63" t="s">
        <v>120</v>
      </c>
      <c r="CL16" s="72">
        <v>225.5</v>
      </c>
      <c r="CN16" s="63"/>
      <c r="CO16" s="63"/>
      <c r="CP16" s="122"/>
      <c r="CQ16" s="63" t="s">
        <v>120</v>
      </c>
      <c r="CR16" s="72">
        <v>192.1</v>
      </c>
      <c r="CS16" s="72"/>
      <c r="CT16" s="63"/>
      <c r="CU16" s="63"/>
      <c r="CV16" s="122"/>
      <c r="CW16" s="63" t="s">
        <v>120</v>
      </c>
      <c r="CX16" s="72">
        <v>192.1</v>
      </c>
      <c r="CZ16" s="63"/>
      <c r="DA16" s="63"/>
      <c r="DB16" s="122"/>
      <c r="DC16" s="63" t="s">
        <v>120</v>
      </c>
      <c r="DD16" s="72">
        <v>211.1</v>
      </c>
      <c r="DF16" s="63"/>
      <c r="DG16" s="63"/>
      <c r="DH16" s="122"/>
      <c r="DI16" s="63" t="s">
        <v>120</v>
      </c>
      <c r="DJ16" s="72">
        <v>990</v>
      </c>
      <c r="DL16" s="63"/>
      <c r="DM16" s="63"/>
      <c r="DN16" s="122"/>
      <c r="DO16" s="63" t="s">
        <v>120</v>
      </c>
      <c r="DP16" s="72">
        <v>16.600000000000001</v>
      </c>
      <c r="DQ16" s="72"/>
      <c r="DR16" s="63"/>
      <c r="DS16" s="63"/>
      <c r="DT16" s="122"/>
      <c r="DU16" s="63" t="s">
        <v>120</v>
      </c>
      <c r="DV16" s="72">
        <v>140</v>
      </c>
      <c r="DX16" s="63"/>
      <c r="DY16" s="63"/>
      <c r="DZ16" s="122"/>
      <c r="EA16" s="63" t="s">
        <v>120</v>
      </c>
      <c r="EB16" s="72">
        <v>340</v>
      </c>
      <c r="EC16" s="216"/>
      <c r="ED16" s="63"/>
      <c r="EE16" s="63"/>
      <c r="EF16" s="122"/>
      <c r="EG16" s="63" t="s">
        <v>120</v>
      </c>
      <c r="EH16" s="72">
        <v>900</v>
      </c>
      <c r="EJ16" s="143"/>
      <c r="EK16" s="63"/>
      <c r="EL16" s="122"/>
      <c r="EM16" s="63" t="s">
        <v>120</v>
      </c>
      <c r="EN16" s="72">
        <v>2.5</v>
      </c>
      <c r="EO16" s="143"/>
      <c r="EP16" s="143"/>
      <c r="EQ16" s="63"/>
      <c r="ER16" s="122"/>
      <c r="ES16" s="63" t="s">
        <v>120</v>
      </c>
      <c r="ET16" s="72">
        <v>17.5</v>
      </c>
      <c r="EU16" s="63"/>
      <c r="EV16" s="72"/>
      <c r="EW16" s="63"/>
      <c r="EX16" s="122"/>
      <c r="EY16" s="63" t="s">
        <v>120</v>
      </c>
      <c r="EZ16" s="72">
        <v>20.399999999999999</v>
      </c>
      <c r="FA16" s="166"/>
      <c r="FB16" s="72"/>
      <c r="FC16" s="63"/>
      <c r="FD16" s="122"/>
      <c r="FE16" s="63" t="s">
        <v>120</v>
      </c>
      <c r="FF16" s="72">
        <v>388</v>
      </c>
      <c r="FH16" s="72"/>
      <c r="FI16" s="63"/>
      <c r="FJ16" s="122"/>
      <c r="FK16" s="63" t="s">
        <v>120</v>
      </c>
      <c r="FL16" s="72">
        <v>146.74</v>
      </c>
      <c r="FN16" s="72"/>
      <c r="FO16" s="63"/>
      <c r="FP16" s="122"/>
      <c r="FQ16" s="63" t="s">
        <v>120</v>
      </c>
      <c r="FR16" s="72">
        <v>167.1</v>
      </c>
      <c r="FT16" s="72"/>
      <c r="FU16" s="63"/>
      <c r="FV16" s="122"/>
      <c r="FW16" s="63" t="s">
        <v>120</v>
      </c>
      <c r="FX16" s="72">
        <v>1386.2</v>
      </c>
      <c r="FZ16" s="72"/>
      <c r="GA16" s="63"/>
      <c r="GB16" s="122"/>
      <c r="GC16" s="63" t="s">
        <v>120</v>
      </c>
      <c r="GD16" s="72">
        <v>91</v>
      </c>
      <c r="GF16" s="72"/>
      <c r="GG16" s="63"/>
      <c r="GH16" s="122"/>
      <c r="GI16" s="63" t="s">
        <v>120</v>
      </c>
      <c r="GJ16" s="72">
        <v>286.7</v>
      </c>
      <c r="GL16" s="72"/>
      <c r="GM16" s="63"/>
      <c r="GN16" s="122"/>
      <c r="GO16" s="63" t="s">
        <v>120</v>
      </c>
      <c r="GP16" s="72">
        <v>259.8</v>
      </c>
      <c r="GR16" s="72"/>
      <c r="GS16" s="63"/>
      <c r="GT16" s="122"/>
      <c r="GU16" s="63" t="s">
        <v>120</v>
      </c>
      <c r="GV16" s="72">
        <v>330.5</v>
      </c>
      <c r="GX16" s="72"/>
      <c r="GY16" s="63"/>
      <c r="GZ16" s="122"/>
      <c r="HA16" s="63" t="s">
        <v>120</v>
      </c>
      <c r="HB16" s="72">
        <v>336.8</v>
      </c>
      <c r="HD16" s="72"/>
      <c r="HE16" s="63"/>
      <c r="HF16" s="122"/>
      <c r="HG16" s="63" t="s">
        <v>120</v>
      </c>
      <c r="HH16" s="72">
        <v>1632.4</v>
      </c>
      <c r="HJ16" s="72"/>
      <c r="HK16" s="63"/>
      <c r="HL16" s="122"/>
      <c r="HM16" s="63" t="s">
        <v>120</v>
      </c>
      <c r="HN16" s="72">
        <v>1245.4000000000001</v>
      </c>
      <c r="HP16" s="72"/>
      <c r="HQ16" s="63"/>
      <c r="HR16" s="122"/>
      <c r="HS16" s="63" t="s">
        <v>120</v>
      </c>
      <c r="HT16" s="72">
        <v>379.8</v>
      </c>
      <c r="HV16" s="72"/>
      <c r="HW16" s="63"/>
      <c r="HX16" s="122"/>
      <c r="HY16" s="63" t="s">
        <v>120</v>
      </c>
      <c r="HZ16" s="72">
        <v>2043.2</v>
      </c>
      <c r="IB16" s="72"/>
      <c r="IC16" s="63"/>
      <c r="ID16" s="122"/>
      <c r="IE16" s="63" t="s">
        <v>120</v>
      </c>
      <c r="IF16" s="72">
        <v>30</v>
      </c>
      <c r="IH16" s="72"/>
      <c r="II16" s="63"/>
      <c r="IJ16" s="122"/>
      <c r="IK16" s="63" t="s">
        <v>120</v>
      </c>
      <c r="IL16" s="72">
        <v>30</v>
      </c>
      <c r="IN16" s="72"/>
      <c r="IO16" s="63"/>
      <c r="IP16" s="122"/>
      <c r="IQ16" s="63" t="s">
        <v>120</v>
      </c>
      <c r="IR16" s="72">
        <v>2.5</v>
      </c>
    </row>
    <row r="17" spans="2:252" ht="36" customHeight="1" x14ac:dyDescent="0.4">
      <c r="B17" s="63"/>
      <c r="C17" s="63"/>
      <c r="D17" s="122"/>
      <c r="E17" s="63"/>
      <c r="F17" s="72"/>
      <c r="G17" s="72"/>
      <c r="H17" s="63"/>
      <c r="I17" s="63"/>
      <c r="J17" s="122"/>
      <c r="K17" s="166"/>
      <c r="L17" s="102"/>
      <c r="M17" s="72"/>
      <c r="N17" s="63"/>
      <c r="O17" s="63"/>
      <c r="P17" s="122"/>
      <c r="Q17" s="166"/>
      <c r="R17" s="102"/>
      <c r="S17" s="72"/>
      <c r="T17" s="63"/>
      <c r="U17" s="63"/>
      <c r="V17" s="122"/>
      <c r="W17" s="166"/>
      <c r="X17" s="102"/>
      <c r="Y17" s="72"/>
      <c r="Z17" s="63"/>
      <c r="AA17" s="63"/>
      <c r="AB17" s="122"/>
      <c r="AC17" s="166"/>
      <c r="AD17" s="102"/>
      <c r="AE17" s="72"/>
      <c r="AF17" s="63"/>
      <c r="AG17" s="63"/>
      <c r="AH17" s="122"/>
      <c r="AI17" s="63"/>
      <c r="AJ17" s="72"/>
      <c r="AK17" s="72"/>
      <c r="AL17" s="63"/>
      <c r="AM17" s="63"/>
      <c r="AN17" s="122"/>
      <c r="AO17" s="63"/>
      <c r="AP17" s="72"/>
      <c r="AQ17" s="158"/>
      <c r="AR17" s="63"/>
      <c r="AS17" s="63"/>
      <c r="AT17" s="122"/>
      <c r="AU17" s="63"/>
      <c r="AV17" s="72"/>
      <c r="AW17" s="72"/>
      <c r="AX17" s="63"/>
      <c r="AY17" s="63"/>
      <c r="AZ17" s="122"/>
      <c r="BA17" s="63"/>
      <c r="BB17" s="72"/>
      <c r="BC17" s="72"/>
      <c r="BD17" s="63"/>
      <c r="BE17" s="63"/>
      <c r="BF17" s="122"/>
      <c r="BG17" s="63"/>
      <c r="BH17" s="72"/>
      <c r="BI17" s="61"/>
      <c r="BJ17" s="63"/>
      <c r="BK17" s="63"/>
      <c r="BL17" s="122"/>
      <c r="BM17" s="63"/>
      <c r="BN17" s="72"/>
      <c r="BO17"/>
      <c r="BP17" s="63"/>
      <c r="BQ17" s="63"/>
      <c r="BR17" s="122"/>
      <c r="BS17" s="63"/>
      <c r="BT17" s="72"/>
      <c r="BU17"/>
      <c r="BV17" s="63"/>
      <c r="BW17" s="63"/>
      <c r="BX17" s="122"/>
      <c r="BY17" s="63"/>
      <c r="BZ17" s="72"/>
      <c r="CA17" s="128"/>
      <c r="CB17" s="63"/>
      <c r="CC17" s="63"/>
      <c r="CD17" s="122"/>
      <c r="CE17" s="63"/>
      <c r="CF17" s="72"/>
      <c r="CH17" s="63"/>
      <c r="CI17" s="63"/>
      <c r="CJ17" s="122"/>
      <c r="CK17" s="63"/>
      <c r="CL17" s="72"/>
      <c r="CN17" s="63"/>
      <c r="CO17" s="63"/>
      <c r="CP17" s="122"/>
      <c r="CQ17" s="63"/>
      <c r="CR17" s="72"/>
      <c r="CS17" s="72"/>
      <c r="CT17" s="63"/>
      <c r="CU17" s="63"/>
      <c r="CV17" s="122"/>
      <c r="CW17" s="63"/>
      <c r="CX17" s="72"/>
      <c r="CZ17" s="63"/>
      <c r="DA17" s="63"/>
      <c r="DB17" s="122"/>
      <c r="DC17" s="63"/>
      <c r="DD17" s="72"/>
      <c r="DF17"/>
      <c r="DG17" s="160"/>
      <c r="DH17" s="122"/>
      <c r="DI17" s="64"/>
      <c r="DJ17" s="72"/>
      <c r="DL17" s="64"/>
      <c r="DM17" s="137"/>
      <c r="DN17" s="64"/>
      <c r="DO17" s="72"/>
      <c r="DP17" s="72"/>
      <c r="DQ17" s="72"/>
      <c r="DR17" s="64"/>
      <c r="DS17" s="137"/>
      <c r="DT17" s="64"/>
      <c r="DU17" s="72"/>
      <c r="DV17" s="72"/>
      <c r="DX17" s="64"/>
      <c r="DY17" s="137"/>
      <c r="DZ17" s="64"/>
      <c r="EA17" s="72"/>
      <c r="EB17" s="72"/>
      <c r="EC17" s="128"/>
      <c r="ED17" s="64"/>
      <c r="EE17" s="137"/>
      <c r="EF17" s="64"/>
      <c r="EG17" s="72"/>
      <c r="EH17" s="72"/>
      <c r="EJ17" s="217"/>
      <c r="EK17" s="137"/>
      <c r="EL17" s="64"/>
      <c r="EM17" s="72"/>
      <c r="EN17" s="72"/>
      <c r="EP17" s="217"/>
      <c r="EQ17" s="137"/>
      <c r="ER17" s="64"/>
      <c r="ES17" s="72"/>
      <c r="ET17" s="72"/>
      <c r="EU17" s="63"/>
      <c r="EV17" s="72"/>
      <c r="EW17" s="137"/>
      <c r="EX17" s="64"/>
      <c r="EY17" s="72"/>
      <c r="EZ17" s="72"/>
      <c r="FA17" s="166"/>
      <c r="FB17" s="72"/>
      <c r="FC17" s="137"/>
      <c r="FD17" s="64"/>
      <c r="FE17" s="72"/>
      <c r="FF17" s="72"/>
      <c r="FH17" s="72"/>
      <c r="FI17" s="137"/>
      <c r="FJ17" s="64"/>
      <c r="FK17" s="72"/>
      <c r="FL17" s="72"/>
      <c r="FN17" s="72"/>
      <c r="FO17" s="137"/>
      <c r="FP17" s="64"/>
      <c r="FQ17" s="72"/>
      <c r="FR17" s="72"/>
      <c r="FT17" s="72"/>
      <c r="FU17" s="137"/>
      <c r="FV17" s="64"/>
      <c r="FW17" s="72"/>
      <c r="FX17" s="72"/>
      <c r="FZ17" s="72"/>
      <c r="GA17" s="137"/>
      <c r="GB17" s="64"/>
      <c r="GC17" s="72"/>
      <c r="GD17" s="72"/>
      <c r="GF17" s="72"/>
      <c r="GG17" s="137"/>
      <c r="GH17" s="64"/>
      <c r="GI17" s="72"/>
      <c r="GJ17" s="72"/>
      <c r="GL17" s="72"/>
      <c r="GM17" s="137"/>
      <c r="GN17" s="64"/>
      <c r="GO17" s="72"/>
      <c r="GP17" s="72"/>
      <c r="GR17" s="72"/>
      <c r="GS17" s="137"/>
      <c r="GT17" s="64"/>
      <c r="GU17" s="72"/>
      <c r="GV17" s="72"/>
      <c r="GX17" s="72"/>
      <c r="GY17" s="137"/>
      <c r="GZ17" s="64"/>
      <c r="HA17" s="72"/>
      <c r="HB17" s="72"/>
      <c r="HD17" s="72"/>
      <c r="HE17" s="137"/>
      <c r="HF17" s="64"/>
      <c r="HG17" s="72"/>
      <c r="HH17" s="72"/>
      <c r="HJ17" s="72"/>
      <c r="HK17" s="137"/>
      <c r="HL17" s="64"/>
      <c r="HM17" s="72"/>
      <c r="HN17" s="72"/>
      <c r="HP17" s="72"/>
      <c r="HQ17" s="137"/>
      <c r="HR17" s="64"/>
      <c r="HS17" s="72"/>
      <c r="HT17" s="72"/>
      <c r="HV17" s="72"/>
      <c r="HW17" s="137"/>
      <c r="HX17" s="64"/>
      <c r="HY17" s="72"/>
      <c r="HZ17" s="72"/>
      <c r="IB17" s="72"/>
      <c r="IC17" s="137"/>
      <c r="ID17" s="64"/>
      <c r="IE17" s="72"/>
      <c r="IF17" s="72"/>
      <c r="IH17" s="72"/>
      <c r="II17" s="137"/>
      <c r="IJ17" s="64"/>
      <c r="IK17" s="72"/>
      <c r="IL17" s="72"/>
      <c r="IN17" s="72"/>
      <c r="IO17" s="137"/>
      <c r="IP17" s="64"/>
      <c r="IQ17" s="72"/>
      <c r="IR17" s="72"/>
    </row>
    <row r="18" spans="2:252" ht="36" customHeight="1" x14ac:dyDescent="0.4">
      <c r="B18" s="57"/>
      <c r="C18" s="171"/>
      <c r="D18" s="122"/>
      <c r="E18" s="63"/>
      <c r="F18" s="72"/>
      <c r="G18" s="72"/>
      <c r="H18" s="218"/>
      <c r="I18" s="160"/>
      <c r="J18" s="122"/>
      <c r="K18"/>
      <c r="L18"/>
      <c r="M18" s="72"/>
      <c r="N18" s="218"/>
      <c r="O18" s="171"/>
      <c r="P18" s="122"/>
      <c r="Q18"/>
      <c r="R18"/>
      <c r="S18" s="72"/>
      <c r="T18" s="218"/>
      <c r="U18" s="171"/>
      <c r="V18" s="122"/>
      <c r="W18"/>
      <c r="X18"/>
      <c r="Y18" s="72"/>
      <c r="Z18" s="218"/>
      <c r="AA18" s="171"/>
      <c r="AB18" s="122"/>
      <c r="AC18"/>
      <c r="AD18"/>
      <c r="AE18" s="72"/>
      <c r="AF18" s="57"/>
      <c r="AG18" s="171"/>
      <c r="AH18" s="122"/>
      <c r="AI18" s="63"/>
      <c r="AJ18" s="72"/>
      <c r="AK18" s="72"/>
      <c r="AL18" s="57"/>
      <c r="AM18" s="171"/>
      <c r="AN18" s="122"/>
      <c r="AO18" s="63"/>
      <c r="AP18" s="72"/>
      <c r="AQ18" s="158"/>
      <c r="AR18" s="57"/>
      <c r="AS18" s="171"/>
      <c r="AT18" s="122"/>
      <c r="AU18" s="63"/>
      <c r="AV18" s="72"/>
      <c r="AW18" s="72"/>
      <c r="AX18" s="57"/>
      <c r="AY18" s="171"/>
      <c r="AZ18" s="122"/>
      <c r="BA18" s="63"/>
      <c r="BB18" s="72"/>
      <c r="BC18" s="63"/>
      <c r="BD18" s="57"/>
      <c r="BE18" s="171"/>
      <c r="BF18" s="122"/>
      <c r="BG18" s="63"/>
      <c r="BH18" s="72"/>
      <c r="BI18" s="219"/>
      <c r="BJ18" s="57"/>
      <c r="BK18" s="171"/>
      <c r="BL18" s="122"/>
      <c r="BM18" s="63"/>
      <c r="BN18" s="72"/>
      <c r="BO18" s="72"/>
      <c r="BP18" s="57"/>
      <c r="BQ18" s="171"/>
      <c r="BR18" s="122"/>
      <c r="BS18" s="63"/>
      <c r="BT18" s="72"/>
      <c r="BU18" s="72"/>
      <c r="BV18" s="57"/>
      <c r="BW18" s="171"/>
      <c r="BX18" s="122"/>
      <c r="BY18" s="63"/>
      <c r="BZ18" s="72"/>
      <c r="CA18" s="216"/>
      <c r="CB18" s="57"/>
      <c r="CC18" s="171"/>
      <c r="CD18" s="122"/>
      <c r="CE18" s="63"/>
      <c r="CF18" s="72"/>
      <c r="CG18" s="128"/>
      <c r="CH18" s="57"/>
      <c r="CI18" s="171"/>
      <c r="CJ18" s="122"/>
      <c r="CK18" s="63"/>
      <c r="CL18" s="72"/>
      <c r="CN18" s="57"/>
      <c r="CO18" s="171"/>
      <c r="CP18" s="122"/>
      <c r="CQ18" s="63"/>
      <c r="CR18" s="72"/>
      <c r="CS18" s="72"/>
      <c r="CT18" s="57"/>
      <c r="CU18" s="171"/>
      <c r="CV18" s="122"/>
      <c r="CW18" s="63"/>
      <c r="CX18" s="72"/>
      <c r="CZ18" s="57"/>
      <c r="DA18" s="171"/>
      <c r="DB18" s="122"/>
      <c r="DC18" s="63"/>
      <c r="DD18" s="72"/>
      <c r="DF18" s="57"/>
      <c r="DG18" s="220"/>
      <c r="DH18" s="122"/>
      <c r="DI18" s="63"/>
      <c r="DJ18"/>
      <c r="DL18" s="57"/>
      <c r="DM18" s="59"/>
      <c r="DN18" s="122"/>
      <c r="DO18" s="63"/>
      <c r="DP18" s="72"/>
      <c r="DQ18" s="72"/>
      <c r="DR18" s="57"/>
      <c r="DS18" s="59"/>
      <c r="DT18" s="122"/>
      <c r="DU18" s="63"/>
      <c r="DV18" s="72"/>
      <c r="DX18" s="57"/>
      <c r="DY18" s="59"/>
      <c r="DZ18" s="122"/>
      <c r="EA18" s="63"/>
      <c r="EB18" s="72"/>
      <c r="EC18" s="216"/>
      <c r="ED18" s="57"/>
      <c r="EE18" s="59"/>
      <c r="EF18" s="122"/>
      <c r="EG18" s="63"/>
      <c r="EH18" s="72"/>
      <c r="EJ18" s="217"/>
      <c r="EK18" s="59"/>
      <c r="EL18" s="122"/>
      <c r="EM18" s="63"/>
      <c r="EN18" s="72"/>
      <c r="EP18" s="217"/>
      <c r="EQ18" s="59"/>
      <c r="ER18" s="122"/>
      <c r="ES18" s="63"/>
      <c r="ET18" s="72"/>
      <c r="EU18" s="63"/>
      <c r="EV18" s="72"/>
      <c r="EW18" s="59"/>
      <c r="EX18" s="122"/>
      <c r="EY18" s="63"/>
      <c r="EZ18" s="72"/>
      <c r="FA18"/>
      <c r="FB18" s="72"/>
      <c r="FC18" s="59"/>
      <c r="FD18" s="122"/>
      <c r="FE18" s="63"/>
      <c r="FF18" s="72"/>
      <c r="FH18" s="72"/>
      <c r="FI18" s="59"/>
      <c r="FJ18" s="122"/>
      <c r="FK18" s="63"/>
      <c r="FL18" s="72"/>
      <c r="FN18" s="72"/>
      <c r="FO18" s="59"/>
      <c r="FP18" s="122"/>
      <c r="FQ18" s="63"/>
      <c r="FR18" s="72"/>
      <c r="FT18" s="72"/>
      <c r="FU18" s="59"/>
      <c r="FV18" s="122"/>
      <c r="FW18" s="63"/>
      <c r="FX18" s="72"/>
      <c r="FZ18" s="72"/>
      <c r="GA18" s="59"/>
      <c r="GB18" s="122"/>
      <c r="GC18" s="63"/>
      <c r="GD18" s="72"/>
      <c r="GF18" s="72"/>
      <c r="GG18" s="59"/>
      <c r="GH18" s="122"/>
      <c r="GI18" s="63"/>
      <c r="GJ18" s="72"/>
      <c r="GL18" s="72"/>
      <c r="GM18" s="59"/>
      <c r="GN18" s="122"/>
      <c r="GO18" s="63"/>
      <c r="GP18" s="72"/>
      <c r="GR18" s="72"/>
      <c r="GS18" s="59"/>
      <c r="GT18" s="122"/>
      <c r="GU18" s="63"/>
      <c r="GV18" s="72"/>
      <c r="GX18" s="72"/>
      <c r="GY18" s="59"/>
      <c r="GZ18" s="122"/>
      <c r="HA18" s="63"/>
      <c r="HB18" s="72"/>
      <c r="HD18" s="72"/>
      <c r="HE18" s="59"/>
      <c r="HF18" s="122"/>
      <c r="HG18" s="63"/>
      <c r="HH18" s="72"/>
      <c r="HJ18" s="72"/>
      <c r="HK18" s="59"/>
      <c r="HL18" s="122"/>
      <c r="HM18" s="63"/>
      <c r="HN18" s="72"/>
      <c r="HP18" s="72"/>
      <c r="HQ18" s="59"/>
      <c r="HR18" s="122"/>
      <c r="HS18" s="63"/>
      <c r="HT18" s="72"/>
      <c r="HV18" s="72"/>
      <c r="HW18" s="59"/>
      <c r="HX18" s="122"/>
      <c r="HY18" s="63"/>
      <c r="HZ18" s="72"/>
      <c r="IB18" s="72"/>
      <c r="IC18" s="59"/>
      <c r="ID18" s="122"/>
      <c r="IE18" s="63"/>
      <c r="IF18" s="72"/>
      <c r="IH18" s="72"/>
      <c r="II18" s="59"/>
      <c r="IJ18" s="122"/>
      <c r="IK18" s="63"/>
      <c r="IL18" s="72"/>
      <c r="IN18" s="72"/>
      <c r="IO18" s="59"/>
      <c r="IP18" s="122"/>
      <c r="IQ18" s="63"/>
      <c r="IR18" s="72"/>
    </row>
    <row r="19" spans="2:252" ht="36" customHeight="1" x14ac:dyDescent="0.35">
      <c r="B19" s="63"/>
      <c r="C19" s="63"/>
      <c r="D19" s="122"/>
      <c r="E19" s="63"/>
      <c r="F19" s="72"/>
      <c r="G19" s="72"/>
      <c r="H19" s="63"/>
      <c r="I19" s="63"/>
      <c r="J19" s="122"/>
      <c r="K19" s="166"/>
      <c r="L19" s="102"/>
      <c r="M19" s="72"/>
      <c r="N19" s="63"/>
      <c r="O19" s="63"/>
      <c r="P19" s="122"/>
      <c r="Q19" s="166"/>
      <c r="R19" s="102"/>
      <c r="S19" s="72"/>
      <c r="T19" s="63"/>
      <c r="U19" s="63"/>
      <c r="V19" s="122"/>
      <c r="W19" s="166"/>
      <c r="X19" s="102"/>
      <c r="Y19" s="72"/>
      <c r="Z19" s="63"/>
      <c r="AA19" s="63"/>
      <c r="AB19" s="122"/>
      <c r="AC19" s="166"/>
      <c r="AD19" s="102"/>
      <c r="AE19" s="72"/>
      <c r="AF19" s="63"/>
      <c r="AG19" s="63"/>
      <c r="AH19" s="122"/>
      <c r="AI19" s="63"/>
      <c r="AJ19" s="72"/>
      <c r="AK19" s="72"/>
      <c r="AL19" s="63"/>
      <c r="AM19" s="63"/>
      <c r="AN19" s="122"/>
      <c r="AO19" s="63"/>
      <c r="AP19" s="72"/>
      <c r="AQ19" s="158"/>
      <c r="AR19" s="63"/>
      <c r="AS19" s="63"/>
      <c r="AT19" s="122"/>
      <c r="AU19" s="63"/>
      <c r="AV19" s="72"/>
      <c r="AW19" s="72"/>
      <c r="AX19" s="63"/>
      <c r="AY19" s="63"/>
      <c r="AZ19" s="122"/>
      <c r="BA19" s="63"/>
      <c r="BB19" s="72"/>
      <c r="BC19" s="63"/>
      <c r="BD19" s="63"/>
      <c r="BE19" s="63"/>
      <c r="BF19" s="122"/>
      <c r="BG19" s="63"/>
      <c r="BH19" s="72"/>
      <c r="BI19" s="219"/>
      <c r="BJ19" s="63"/>
      <c r="BK19" s="63"/>
      <c r="BL19" s="122"/>
      <c r="BM19" s="63"/>
      <c r="BN19" s="72"/>
      <c r="BO19"/>
      <c r="BP19" s="63"/>
      <c r="BQ19" s="63"/>
      <c r="BR19" s="122"/>
      <c r="BS19" s="63"/>
      <c r="BT19" s="72"/>
      <c r="BU19"/>
      <c r="BV19" s="63"/>
      <c r="BW19" s="63"/>
      <c r="BX19" s="122"/>
      <c r="BY19" s="63"/>
      <c r="BZ19" s="72"/>
      <c r="CB19" s="63"/>
      <c r="CC19" s="63"/>
      <c r="CD19" s="122"/>
      <c r="CE19" s="63"/>
      <c r="CF19" s="72"/>
      <c r="CG19" s="128"/>
      <c r="CH19" s="63"/>
      <c r="CI19" s="63"/>
      <c r="CJ19" s="122"/>
      <c r="CK19" s="63"/>
      <c r="CL19" s="72"/>
      <c r="CN19" s="63"/>
      <c r="CO19" s="63"/>
      <c r="CP19" s="122"/>
      <c r="CQ19" s="63"/>
      <c r="CR19" s="72"/>
      <c r="CS19" s="72"/>
      <c r="CT19" s="63"/>
      <c r="CU19" s="63"/>
      <c r="CV19" s="122"/>
      <c r="CW19" s="63"/>
      <c r="CX19" s="72"/>
      <c r="CZ19" s="63"/>
      <c r="DA19" s="63"/>
      <c r="DB19" s="122"/>
      <c r="DC19" s="63"/>
      <c r="DD19" s="72"/>
      <c r="DF19" s="63"/>
      <c r="DG19" s="63"/>
      <c r="DH19" s="63"/>
      <c r="DI19" s="63"/>
      <c r="DJ19" s="63"/>
      <c r="DL19" s="63"/>
      <c r="DM19" s="63"/>
      <c r="DN19" s="122"/>
      <c r="DO19" s="63"/>
      <c r="DP19" s="72"/>
      <c r="DQ19" s="72"/>
      <c r="DR19" s="63"/>
      <c r="DS19" s="63"/>
      <c r="DT19" s="122"/>
      <c r="DU19" s="63"/>
      <c r="DV19" s="72"/>
      <c r="DX19" s="63"/>
      <c r="DY19" s="63"/>
      <c r="DZ19" s="122"/>
      <c r="EA19" s="63"/>
      <c r="EB19" s="72"/>
      <c r="ED19" s="63"/>
      <c r="EE19" s="63"/>
      <c r="EF19" s="122"/>
      <c r="EG19" s="63"/>
      <c r="EH19" s="72"/>
      <c r="EJ19" s="217"/>
      <c r="EK19" s="63"/>
      <c r="EL19" s="122"/>
      <c r="EM19" s="63"/>
      <c r="EN19" s="72"/>
      <c r="EP19" s="217"/>
      <c r="EQ19" s="63"/>
      <c r="ER19" s="122"/>
      <c r="ES19" s="63"/>
      <c r="ET19" s="72"/>
      <c r="EU19" s="63"/>
      <c r="EV19" s="72"/>
      <c r="EW19" s="63"/>
      <c r="EX19" s="122"/>
      <c r="EY19" s="63"/>
      <c r="EZ19" s="72"/>
      <c r="FA19" s="166"/>
      <c r="FB19" s="72"/>
      <c r="FC19" s="63"/>
      <c r="FD19" s="122"/>
      <c r="FE19" s="63"/>
      <c r="FF19" s="72"/>
      <c r="FH19" s="72"/>
      <c r="FI19" s="63"/>
      <c r="FJ19" s="122"/>
      <c r="FK19" s="63"/>
      <c r="FL19" s="72"/>
      <c r="FN19" s="72"/>
      <c r="FO19" s="63"/>
      <c r="FP19" s="122"/>
      <c r="FQ19" s="63"/>
      <c r="FR19" s="72"/>
      <c r="FT19" s="72"/>
      <c r="FU19" s="63"/>
      <c r="FV19" s="122"/>
      <c r="FW19" s="63"/>
      <c r="FX19" s="72"/>
      <c r="FZ19" s="72"/>
      <c r="GA19" s="63"/>
      <c r="GB19" s="122"/>
      <c r="GC19" s="63"/>
      <c r="GD19" s="72"/>
      <c r="GF19" s="72"/>
      <c r="GG19" s="63"/>
      <c r="GH19" s="122"/>
      <c r="GI19" s="63"/>
      <c r="GJ19" s="72"/>
      <c r="GL19" s="72"/>
      <c r="GM19" s="63"/>
      <c r="GN19" s="122"/>
      <c r="GO19" s="63"/>
      <c r="GP19" s="72"/>
      <c r="GR19" s="72"/>
      <c r="GS19" s="63"/>
      <c r="GT19" s="122"/>
      <c r="GU19" s="63"/>
      <c r="GV19" s="72"/>
      <c r="GX19" s="72"/>
      <c r="GY19" s="63"/>
      <c r="GZ19" s="122"/>
      <c r="HA19" s="63"/>
      <c r="HB19" s="72"/>
      <c r="HD19" s="72"/>
      <c r="HE19" s="63"/>
      <c r="HF19" s="122"/>
      <c r="HG19" s="63"/>
      <c r="HH19" s="72"/>
      <c r="HJ19" s="72"/>
      <c r="HK19" s="63"/>
      <c r="HL19" s="122"/>
      <c r="HM19" s="63"/>
      <c r="HN19" s="72"/>
      <c r="HP19" s="72"/>
      <c r="HQ19" s="63"/>
      <c r="HR19" s="122"/>
      <c r="HS19" s="63"/>
      <c r="HT19" s="72"/>
      <c r="HV19" s="72"/>
      <c r="HW19" s="63"/>
      <c r="HX19" s="122"/>
      <c r="HY19" s="63"/>
      <c r="HZ19" s="72"/>
      <c r="IB19" s="72"/>
      <c r="IC19" s="63"/>
      <c r="ID19" s="122"/>
      <c r="IE19" s="63"/>
      <c r="IF19" s="72"/>
      <c r="IH19" s="72"/>
      <c r="II19" s="63"/>
      <c r="IJ19" s="122"/>
      <c r="IK19" s="63"/>
      <c r="IL19" s="72"/>
      <c r="IN19" s="72"/>
      <c r="IO19" s="63"/>
      <c r="IP19" s="122"/>
      <c r="IQ19" s="63"/>
      <c r="IR19" s="72"/>
    </row>
    <row r="20" spans="2:252" ht="36" customHeight="1" x14ac:dyDescent="0.4">
      <c r="B20" s="63"/>
      <c r="C20" s="74" t="s">
        <v>121</v>
      </c>
      <c r="D20" s="122"/>
      <c r="E20" s="63"/>
      <c r="F20" s="74" t="s">
        <v>122</v>
      </c>
      <c r="G20" s="63"/>
      <c r="H20" s="63"/>
      <c r="I20" s="74" t="s">
        <v>121</v>
      </c>
      <c r="J20" s="122"/>
      <c r="K20" s="63"/>
      <c r="L20" s="74" t="s">
        <v>122</v>
      </c>
      <c r="M20" s="72"/>
      <c r="N20" s="63"/>
      <c r="O20" s="74" t="s">
        <v>121</v>
      </c>
      <c r="P20" s="122"/>
      <c r="Q20" s="166"/>
      <c r="R20" s="74" t="s">
        <v>122</v>
      </c>
      <c r="S20" s="72"/>
      <c r="T20" s="63"/>
      <c r="U20" s="74" t="s">
        <v>121</v>
      </c>
      <c r="V20" s="122"/>
      <c r="W20" s="166"/>
      <c r="X20" s="74" t="s">
        <v>122</v>
      </c>
      <c r="Y20" s="63"/>
      <c r="Z20" s="63"/>
      <c r="AA20" s="74" t="s">
        <v>121</v>
      </c>
      <c r="AB20" s="122"/>
      <c r="AC20" s="166"/>
      <c r="AD20" s="74" t="s">
        <v>122</v>
      </c>
      <c r="AE20" s="72"/>
      <c r="AF20" s="63"/>
      <c r="AG20" s="74" t="s">
        <v>121</v>
      </c>
      <c r="AH20" s="122"/>
      <c r="AI20" s="166"/>
      <c r="AJ20" s="74" t="s">
        <v>122</v>
      </c>
      <c r="AK20" s="63"/>
      <c r="AL20" s="63"/>
      <c r="AM20" s="74" t="s">
        <v>121</v>
      </c>
      <c r="AN20" s="122"/>
      <c r="AO20" s="166"/>
      <c r="AP20" s="74" t="s">
        <v>122</v>
      </c>
      <c r="AQ20" s="158"/>
      <c r="AR20" s="63"/>
      <c r="AS20" s="74" t="s">
        <v>121</v>
      </c>
      <c r="AT20" s="122"/>
      <c r="AU20" s="166"/>
      <c r="AV20" s="74" t="s">
        <v>122</v>
      </c>
      <c r="AW20" s="63"/>
      <c r="AX20" s="63"/>
      <c r="AY20" s="74" t="s">
        <v>121</v>
      </c>
      <c r="AZ20" s="122"/>
      <c r="BA20" s="166"/>
      <c r="BB20" s="74" t="s">
        <v>122</v>
      </c>
      <c r="BC20" s="102"/>
      <c r="BD20" s="63"/>
      <c r="BE20" s="74" t="s">
        <v>121</v>
      </c>
      <c r="BF20" s="122"/>
      <c r="BG20" s="166"/>
      <c r="BH20" s="74" t="s">
        <v>122</v>
      </c>
      <c r="BI20" s="219"/>
      <c r="BJ20" s="63"/>
      <c r="BK20" s="74" t="s">
        <v>121</v>
      </c>
      <c r="BL20" s="122"/>
      <c r="BM20" s="166"/>
      <c r="BN20" s="74" t="s">
        <v>122</v>
      </c>
      <c r="BO20" s="63"/>
      <c r="BP20" s="63"/>
      <c r="BQ20" s="74" t="s">
        <v>121</v>
      </c>
      <c r="BR20" s="122"/>
      <c r="BS20" s="166"/>
      <c r="BT20" s="74" t="s">
        <v>122</v>
      </c>
      <c r="BU20" s="63"/>
      <c r="BV20" s="63"/>
      <c r="BW20" s="74" t="s">
        <v>121</v>
      </c>
      <c r="BX20" s="122"/>
      <c r="BY20" s="166"/>
      <c r="BZ20" s="74" t="s">
        <v>122</v>
      </c>
      <c r="CB20" s="63"/>
      <c r="CC20" s="74" t="s">
        <v>121</v>
      </c>
      <c r="CD20" s="122"/>
      <c r="CE20" s="166"/>
      <c r="CF20" s="74" t="s">
        <v>122</v>
      </c>
      <c r="CH20" s="63"/>
      <c r="CI20" s="74" t="s">
        <v>121</v>
      </c>
      <c r="CJ20" s="122"/>
      <c r="CK20" s="166"/>
      <c r="CL20" s="74" t="s">
        <v>122</v>
      </c>
      <c r="CN20" s="63"/>
      <c r="CO20" s="74" t="s">
        <v>121</v>
      </c>
      <c r="CP20" s="122"/>
      <c r="CQ20" s="166"/>
      <c r="CR20" s="74" t="s">
        <v>122</v>
      </c>
      <c r="CS20" s="72"/>
      <c r="CT20" s="63"/>
      <c r="CU20" s="74" t="s">
        <v>121</v>
      </c>
      <c r="CV20" s="122"/>
      <c r="CW20" s="166"/>
      <c r="CX20" s="74" t="s">
        <v>122</v>
      </c>
      <c r="CZ20" s="63"/>
      <c r="DA20" s="74" t="s">
        <v>121</v>
      </c>
      <c r="DB20" s="122"/>
      <c r="DC20" s="166"/>
      <c r="DD20" s="74" t="s">
        <v>122</v>
      </c>
      <c r="DF20" s="63"/>
      <c r="DG20" s="74" t="s">
        <v>121</v>
      </c>
      <c r="DH20" s="122"/>
      <c r="DI20" s="166"/>
      <c r="DJ20" s="74" t="s">
        <v>122</v>
      </c>
      <c r="DM20" s="74" t="s">
        <v>121</v>
      </c>
      <c r="DN20"/>
      <c r="DO20" s="166"/>
      <c r="DP20" s="74" t="s">
        <v>122</v>
      </c>
      <c r="DQ20" s="63"/>
      <c r="DS20" s="74" t="s">
        <v>121</v>
      </c>
      <c r="DT20" s="122"/>
      <c r="DU20" s="166"/>
      <c r="DV20" s="74" t="s">
        <v>122</v>
      </c>
      <c r="DY20" s="74" t="s">
        <v>121</v>
      </c>
      <c r="DZ20" s="122"/>
      <c r="EA20" s="166"/>
      <c r="EB20" s="74" t="s">
        <v>122</v>
      </c>
      <c r="EE20" s="74" t="s">
        <v>121</v>
      </c>
      <c r="EF20" s="122"/>
      <c r="EG20" s="166"/>
      <c r="EH20" s="74" t="s">
        <v>122</v>
      </c>
      <c r="EJ20" s="217"/>
      <c r="EK20" s="74" t="s">
        <v>121</v>
      </c>
      <c r="EL20" s="122"/>
      <c r="EM20" s="166"/>
      <c r="EN20" s="74" t="s">
        <v>122</v>
      </c>
      <c r="EO20" s="217"/>
      <c r="EP20" s="217"/>
      <c r="EQ20" s="74" t="s">
        <v>121</v>
      </c>
      <c r="ER20" s="122"/>
      <c r="ES20" s="166"/>
      <c r="ET20" s="74" t="s">
        <v>122</v>
      </c>
      <c r="EU20" s="64"/>
      <c r="EV20" s="72"/>
      <c r="EW20" s="74" t="s">
        <v>121</v>
      </c>
      <c r="EX20" s="122"/>
      <c r="EY20" s="166"/>
      <c r="EZ20" s="74" t="s">
        <v>122</v>
      </c>
      <c r="FA20" s="166"/>
      <c r="FB20" s="72"/>
      <c r="FC20" s="74" t="s">
        <v>121</v>
      </c>
      <c r="FD20" s="122"/>
      <c r="FE20" s="166"/>
      <c r="FF20" s="74" t="s">
        <v>122</v>
      </c>
      <c r="FH20" s="72"/>
      <c r="FI20" s="74" t="s">
        <v>121</v>
      </c>
      <c r="FJ20" s="122"/>
      <c r="FK20" s="166"/>
      <c r="FL20" s="74" t="s">
        <v>122</v>
      </c>
      <c r="FN20" s="72"/>
      <c r="FO20" s="74" t="s">
        <v>121</v>
      </c>
      <c r="FP20" s="122"/>
      <c r="FQ20" s="166"/>
      <c r="FR20" s="74" t="s">
        <v>122</v>
      </c>
      <c r="FT20" s="72"/>
      <c r="FU20" s="74" t="s">
        <v>121</v>
      </c>
      <c r="FV20" s="122"/>
      <c r="FW20" s="166"/>
      <c r="FX20" s="74" t="s">
        <v>122</v>
      </c>
      <c r="FZ20" s="72"/>
      <c r="GA20" s="74" t="s">
        <v>121</v>
      </c>
      <c r="GB20" s="122"/>
      <c r="GC20" s="166"/>
      <c r="GD20" s="74" t="s">
        <v>122</v>
      </c>
      <c r="GF20" s="72"/>
      <c r="GG20" s="74" t="s">
        <v>121</v>
      </c>
      <c r="GH20" s="122"/>
      <c r="GI20" s="166"/>
      <c r="GJ20" s="74" t="s">
        <v>122</v>
      </c>
      <c r="GL20" s="72"/>
      <c r="GM20" s="74" t="s">
        <v>121</v>
      </c>
      <c r="GN20" s="122"/>
      <c r="GO20" s="166"/>
      <c r="GP20" s="74" t="s">
        <v>122</v>
      </c>
      <c r="GR20" s="72"/>
      <c r="GS20" s="74" t="s">
        <v>121</v>
      </c>
      <c r="GT20" s="122"/>
      <c r="GU20" s="166"/>
      <c r="GV20" s="74" t="s">
        <v>122</v>
      </c>
      <c r="GX20" s="72"/>
      <c r="GY20" s="74" t="s">
        <v>121</v>
      </c>
      <c r="GZ20" s="122"/>
      <c r="HA20" s="166"/>
      <c r="HB20" s="74" t="s">
        <v>122</v>
      </c>
      <c r="HD20" s="72"/>
      <c r="HE20" s="74" t="s">
        <v>121</v>
      </c>
      <c r="HF20" s="122"/>
      <c r="HG20" s="166"/>
      <c r="HH20" s="74" t="s">
        <v>122</v>
      </c>
      <c r="HJ20" s="72"/>
      <c r="HK20" s="74" t="s">
        <v>121</v>
      </c>
      <c r="HL20" s="122"/>
      <c r="HM20" s="166"/>
      <c r="HN20" s="74" t="s">
        <v>122</v>
      </c>
      <c r="HP20" s="72"/>
      <c r="HQ20" s="74" t="s">
        <v>121</v>
      </c>
      <c r="HR20" s="122"/>
      <c r="HS20" s="166"/>
      <c r="HT20" s="74" t="s">
        <v>122</v>
      </c>
      <c r="HV20" s="72"/>
      <c r="HW20" s="74" t="s">
        <v>121</v>
      </c>
      <c r="HX20" s="122"/>
      <c r="HY20" s="166"/>
      <c r="HZ20" s="74" t="s">
        <v>122</v>
      </c>
      <c r="IB20" s="72"/>
      <c r="IC20" s="74" t="s">
        <v>121</v>
      </c>
      <c r="ID20" s="122"/>
      <c r="IE20" s="166"/>
      <c r="IF20" s="74" t="s">
        <v>122</v>
      </c>
      <c r="IH20" s="72"/>
      <c r="II20" s="74" t="s">
        <v>121</v>
      </c>
      <c r="IJ20" s="122"/>
      <c r="IK20" s="166"/>
      <c r="IL20" s="74" t="s">
        <v>122</v>
      </c>
      <c r="IN20" s="72"/>
      <c r="IO20" s="74" t="s">
        <v>121</v>
      </c>
      <c r="IP20" s="122"/>
      <c r="IQ20" s="166"/>
      <c r="IR20" s="74" t="s">
        <v>122</v>
      </c>
    </row>
    <row r="21" spans="2:252" ht="37.5" customHeight="1" x14ac:dyDescent="0.4">
      <c r="B21" s="63"/>
      <c r="C21" s="74" t="s">
        <v>124</v>
      </c>
      <c r="D21" s="63"/>
      <c r="E21" s="63"/>
      <c r="F21" s="74" t="s">
        <v>125</v>
      </c>
      <c r="G21" s="63"/>
      <c r="H21"/>
      <c r="I21" s="74" t="s">
        <v>124</v>
      </c>
      <c r="J21" s="63"/>
      <c r="K21" s="63"/>
      <c r="L21" s="74" t="s">
        <v>125</v>
      </c>
      <c r="M21" s="72"/>
      <c r="N21"/>
      <c r="O21" s="74" t="s">
        <v>124</v>
      </c>
      <c r="P21" s="63"/>
      <c r="Q21" s="64"/>
      <c r="R21" s="74" t="s">
        <v>125</v>
      </c>
      <c r="S21" s="72"/>
      <c r="T21"/>
      <c r="U21" s="74" t="s">
        <v>124</v>
      </c>
      <c r="V21" s="63"/>
      <c r="W21" s="64"/>
      <c r="X21" s="74" t="s">
        <v>125</v>
      </c>
      <c r="Y21" s="63"/>
      <c r="Z21"/>
      <c r="AA21" s="74" t="s">
        <v>124</v>
      </c>
      <c r="AB21" s="63"/>
      <c r="AC21" s="64"/>
      <c r="AD21" s="74" t="s">
        <v>125</v>
      </c>
      <c r="AE21" s="72"/>
      <c r="AF21" s="63"/>
      <c r="AG21" s="74" t="s">
        <v>124</v>
      </c>
      <c r="AH21" s="63"/>
      <c r="AI21" s="64"/>
      <c r="AJ21" s="74" t="s">
        <v>125</v>
      </c>
      <c r="AK21" s="63"/>
      <c r="AL21" s="63"/>
      <c r="AM21" s="74" t="s">
        <v>124</v>
      </c>
      <c r="AN21" s="63"/>
      <c r="AO21" s="64"/>
      <c r="AP21" s="74" t="s">
        <v>125</v>
      </c>
      <c r="AQ21" s="165"/>
      <c r="AR21" s="63"/>
      <c r="AS21" s="74" t="s">
        <v>124</v>
      </c>
      <c r="AT21" s="63"/>
      <c r="AU21" s="64"/>
      <c r="AV21" s="74" t="s">
        <v>125</v>
      </c>
      <c r="AW21" s="63"/>
      <c r="AX21" s="63"/>
      <c r="AY21" s="74" t="s">
        <v>124</v>
      </c>
      <c r="AZ21" s="63"/>
      <c r="BA21" s="64"/>
      <c r="BB21" s="74" t="s">
        <v>125</v>
      </c>
      <c r="BC21" s="72"/>
      <c r="BD21" s="63"/>
      <c r="BE21" s="74" t="s">
        <v>124</v>
      </c>
      <c r="BF21" s="63"/>
      <c r="BG21" s="64"/>
      <c r="BH21" s="74" t="s">
        <v>125</v>
      </c>
      <c r="BI21" s="219"/>
      <c r="BJ21" s="63"/>
      <c r="BK21" s="74" t="s">
        <v>124</v>
      </c>
      <c r="BL21" s="63"/>
      <c r="BM21" s="64"/>
      <c r="BN21" s="74" t="s">
        <v>125</v>
      </c>
      <c r="BO21" s="63"/>
      <c r="BP21" s="63"/>
      <c r="BQ21" s="74" t="s">
        <v>124</v>
      </c>
      <c r="BR21" s="63"/>
      <c r="BS21" s="64"/>
      <c r="BT21" s="74" t="s">
        <v>125</v>
      </c>
      <c r="BU21" s="63"/>
      <c r="BV21" s="63"/>
      <c r="BW21" s="74" t="s">
        <v>124</v>
      </c>
      <c r="BX21" s="63"/>
      <c r="BY21" s="64"/>
      <c r="BZ21" s="74" t="s">
        <v>125</v>
      </c>
      <c r="CA21" s="128"/>
      <c r="CB21" s="63"/>
      <c r="CC21" s="74" t="s">
        <v>124</v>
      </c>
      <c r="CD21" s="63"/>
      <c r="CE21" s="64"/>
      <c r="CF21" s="74" t="s">
        <v>125</v>
      </c>
      <c r="CG21" s="128"/>
      <c r="CH21" s="63"/>
      <c r="CI21" s="74" t="s">
        <v>124</v>
      </c>
      <c r="CJ21" s="63"/>
      <c r="CK21" s="64"/>
      <c r="CL21" s="74" t="s">
        <v>125</v>
      </c>
      <c r="CN21" s="63"/>
      <c r="CO21" s="74" t="s">
        <v>124</v>
      </c>
      <c r="CP21" s="63"/>
      <c r="CQ21" s="64"/>
      <c r="CR21" s="74" t="s">
        <v>125</v>
      </c>
      <c r="CS21" s="72"/>
      <c r="CT21" s="63"/>
      <c r="CU21" s="74" t="s">
        <v>124</v>
      </c>
      <c r="CV21" s="63"/>
      <c r="CW21" s="64"/>
      <c r="CX21" s="74" t="s">
        <v>125</v>
      </c>
      <c r="CZ21" s="63"/>
      <c r="DA21" s="74" t="s">
        <v>124</v>
      </c>
      <c r="DB21" s="63"/>
      <c r="DC21" s="64"/>
      <c r="DD21" s="74" t="s">
        <v>125</v>
      </c>
      <c r="DF21" s="218"/>
      <c r="DG21" s="74" t="s">
        <v>124</v>
      </c>
      <c r="DH21" s="63"/>
      <c r="DI21" s="64"/>
      <c r="DJ21" s="74" t="s">
        <v>125</v>
      </c>
      <c r="DM21" s="74" t="s">
        <v>124</v>
      </c>
      <c r="DN21" s="63"/>
      <c r="DO21" s="64"/>
      <c r="DP21" s="74" t="s">
        <v>125</v>
      </c>
      <c r="DQ21" s="63"/>
      <c r="DS21" s="74" t="s">
        <v>124</v>
      </c>
      <c r="DT21" s="63"/>
      <c r="DU21" s="64"/>
      <c r="DV21" s="74" t="s">
        <v>125</v>
      </c>
      <c r="DY21" s="74" t="s">
        <v>124</v>
      </c>
      <c r="DZ21" s="63"/>
      <c r="EA21" s="64"/>
      <c r="EB21" s="74" t="s">
        <v>125</v>
      </c>
      <c r="EC21" s="128"/>
      <c r="EE21" s="74" t="s">
        <v>124</v>
      </c>
      <c r="EF21" s="63"/>
      <c r="EG21" s="64"/>
      <c r="EH21" s="74" t="s">
        <v>125</v>
      </c>
      <c r="EJ21" s="217"/>
      <c r="EK21" s="74" t="s">
        <v>124</v>
      </c>
      <c r="EL21" s="63"/>
      <c r="EM21" s="64"/>
      <c r="EN21" s="74" t="s">
        <v>125</v>
      </c>
      <c r="EO21" s="217"/>
      <c r="EP21" s="217"/>
      <c r="EQ21" s="74" t="s">
        <v>124</v>
      </c>
      <c r="ER21" s="63"/>
      <c r="ES21" s="64"/>
      <c r="ET21" s="74" t="s">
        <v>125</v>
      </c>
      <c r="EU21" s="63"/>
      <c r="EV21" s="63"/>
      <c r="EW21" s="74" t="s">
        <v>124</v>
      </c>
      <c r="EX21" s="63"/>
      <c r="EY21" s="64"/>
      <c r="EZ21" s="74" t="s">
        <v>125</v>
      </c>
      <c r="FA21" s="64"/>
      <c r="FB21" s="63"/>
      <c r="FC21" s="74" t="s">
        <v>124</v>
      </c>
      <c r="FD21" s="63"/>
      <c r="FE21" s="64"/>
      <c r="FF21" s="74" t="s">
        <v>125</v>
      </c>
      <c r="FH21" s="63"/>
      <c r="FI21" s="74" t="s">
        <v>124</v>
      </c>
      <c r="FJ21" s="63"/>
      <c r="FK21" s="64"/>
      <c r="FL21" s="74" t="s">
        <v>125</v>
      </c>
      <c r="FN21" s="63"/>
      <c r="FO21" s="74" t="s">
        <v>124</v>
      </c>
      <c r="FP21" s="63"/>
      <c r="FQ21" s="64"/>
      <c r="FR21" s="74" t="s">
        <v>125</v>
      </c>
      <c r="FT21" s="63"/>
      <c r="FU21" s="74" t="s">
        <v>124</v>
      </c>
      <c r="FV21" s="63"/>
      <c r="FW21" s="64"/>
      <c r="FX21" s="74" t="s">
        <v>125</v>
      </c>
      <c r="FZ21" s="63"/>
      <c r="GA21" s="74" t="s">
        <v>124</v>
      </c>
      <c r="GB21" s="63"/>
      <c r="GC21" s="64"/>
      <c r="GD21" s="74" t="s">
        <v>125</v>
      </c>
      <c r="GF21" s="63"/>
      <c r="GG21" s="74" t="s">
        <v>124</v>
      </c>
      <c r="GH21" s="63"/>
      <c r="GI21" s="64"/>
      <c r="GJ21" s="74" t="s">
        <v>125</v>
      </c>
      <c r="GL21" s="63"/>
      <c r="GM21" s="74" t="s">
        <v>124</v>
      </c>
      <c r="GN21" s="63"/>
      <c r="GO21" s="64"/>
      <c r="GP21" s="74" t="s">
        <v>125</v>
      </c>
      <c r="GR21" s="63"/>
      <c r="GS21" s="74" t="s">
        <v>124</v>
      </c>
      <c r="GT21" s="63"/>
      <c r="GU21" s="64"/>
      <c r="GV21" s="74" t="s">
        <v>125</v>
      </c>
      <c r="GX21" s="63"/>
      <c r="GY21" s="74" t="s">
        <v>124</v>
      </c>
      <c r="GZ21" s="63"/>
      <c r="HA21" s="64"/>
      <c r="HB21" s="74" t="s">
        <v>125</v>
      </c>
      <c r="HD21" s="63"/>
      <c r="HE21" s="74" t="s">
        <v>124</v>
      </c>
      <c r="HF21" s="63"/>
      <c r="HG21" s="64"/>
      <c r="HH21" s="74" t="s">
        <v>125</v>
      </c>
      <c r="HJ21" s="63"/>
      <c r="HK21" s="74" t="s">
        <v>124</v>
      </c>
      <c r="HL21" s="63"/>
      <c r="HM21" s="64"/>
      <c r="HN21" s="74" t="s">
        <v>125</v>
      </c>
      <c r="HP21" s="63"/>
      <c r="HQ21" s="74" t="s">
        <v>124</v>
      </c>
      <c r="HR21" s="63"/>
      <c r="HS21" s="64"/>
      <c r="HT21" s="74" t="s">
        <v>125</v>
      </c>
      <c r="HV21" s="63"/>
      <c r="HW21" s="74" t="s">
        <v>124</v>
      </c>
      <c r="HX21" s="63"/>
      <c r="HY21" s="64"/>
      <c r="HZ21" s="74" t="s">
        <v>125</v>
      </c>
      <c r="IB21" s="63"/>
      <c r="IC21" s="74" t="s">
        <v>124</v>
      </c>
      <c r="ID21" s="63"/>
      <c r="IE21" s="64"/>
      <c r="IF21" s="74" t="s">
        <v>125</v>
      </c>
      <c r="IH21" s="63"/>
      <c r="II21" s="74" t="s">
        <v>124</v>
      </c>
      <c r="IJ21" s="63"/>
      <c r="IK21" s="64"/>
      <c r="IL21" s="74" t="s">
        <v>125</v>
      </c>
      <c r="IN21" s="63"/>
      <c r="IO21" s="74" t="s">
        <v>124</v>
      </c>
      <c r="IP21" s="63"/>
      <c r="IQ21" s="64"/>
      <c r="IR21" s="74" t="s">
        <v>125</v>
      </c>
    </row>
    <row r="22" spans="2:252" ht="24.9" customHeight="1" x14ac:dyDescent="0.4">
      <c r="H22" s="63"/>
      <c r="I22"/>
      <c r="J22" s="122"/>
      <c r="K22" s="63"/>
      <c r="L22"/>
      <c r="M22" s="72"/>
      <c r="N22" s="63"/>
      <c r="O22"/>
      <c r="P22" s="122"/>
      <c r="Q22" s="63"/>
      <c r="R2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165"/>
      <c r="AG22" s="165"/>
      <c r="AH22" s="165"/>
      <c r="AI22" s="165"/>
      <c r="AJ22" s="165"/>
      <c r="AK22" s="165"/>
      <c r="AQ22" s="165"/>
      <c r="AR22" s="63"/>
      <c r="AS22" s="63"/>
      <c r="AT22" s="63"/>
      <c r="AU22" s="63"/>
      <c r="AV22" s="63"/>
      <c r="AW22" s="63"/>
      <c r="AX22" s="63"/>
      <c r="AY22" s="63"/>
      <c r="AZ22" s="122"/>
      <c r="BA22" s="63"/>
      <c r="BB22" s="63"/>
      <c r="BC22" s="63"/>
      <c r="BD22"/>
      <c r="BE22"/>
      <c r="BF22"/>
      <c r="BG22"/>
      <c r="BH22"/>
      <c r="BI22" s="219"/>
      <c r="BJ22"/>
      <c r="BK22"/>
      <c r="BL22"/>
      <c r="BM22"/>
      <c r="BN22"/>
      <c r="BO22"/>
      <c r="BP22"/>
      <c r="BQ22"/>
      <c r="BR22"/>
      <c r="BS22"/>
      <c r="BT22"/>
      <c r="BU22"/>
      <c r="BX22" s="221"/>
      <c r="BY22" s="128"/>
      <c r="BZ22" s="216"/>
      <c r="CA22" s="128"/>
      <c r="CB22" s="128"/>
      <c r="CC22" s="128"/>
      <c r="CD22" s="128"/>
      <c r="CE22" s="128"/>
      <c r="CF22" s="128"/>
      <c r="CG22" s="128"/>
      <c r="CH22" s="128"/>
      <c r="CI22" s="128"/>
      <c r="CJ22" s="63"/>
      <c r="CK22" s="63"/>
      <c r="CL22" s="63"/>
      <c r="CN22"/>
      <c r="CO22"/>
      <c r="CP22"/>
      <c r="CQ22"/>
      <c r="CR22"/>
      <c r="DF22" s="63"/>
      <c r="DG22" s="63"/>
      <c r="DH22" s="122"/>
      <c r="DI22" s="63"/>
      <c r="DJ22" s="63"/>
      <c r="DM22"/>
      <c r="DN22" s="221"/>
      <c r="DO22" s="128"/>
      <c r="DP22" s="216"/>
      <c r="DQ22" s="216"/>
      <c r="DR22" s="216"/>
      <c r="DS22" s="216"/>
      <c r="DT22" s="216"/>
      <c r="DU22" s="216"/>
      <c r="DV22" s="216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J22" s="164"/>
      <c r="EK22" s="58"/>
      <c r="EL22" s="59"/>
      <c r="EM22" s="60"/>
      <c r="EN22" s="61"/>
      <c r="EO22" s="61"/>
      <c r="EP22" s="61"/>
      <c r="ER22" s="63"/>
      <c r="ES22" s="63"/>
      <c r="ET22" s="122"/>
      <c r="EU22" s="63"/>
      <c r="EV22" s="63"/>
      <c r="EX22" s="63"/>
      <c r="EY22" s="63"/>
      <c r="EZ22" s="122"/>
      <c r="FA22" s="63"/>
      <c r="FB22" s="63"/>
      <c r="FC22" s="63"/>
      <c r="FD22" s="63"/>
      <c r="FE22" s="63"/>
      <c r="FF22" s="63"/>
    </row>
    <row r="23" spans="2:252" ht="24.9" customHeight="1" x14ac:dyDescent="0.35">
      <c r="H23" s="63"/>
      <c r="I23" s="63"/>
      <c r="J23" s="63"/>
      <c r="K23" s="63"/>
      <c r="L23" s="63"/>
      <c r="M23" s="72"/>
      <c r="N23" s="63"/>
      <c r="O23" s="63"/>
      <c r="P23" s="63"/>
      <c r="Q23" s="63"/>
      <c r="R23" s="63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63"/>
      <c r="AS23" s="63"/>
      <c r="AT23" s="122"/>
      <c r="AU23" s="63"/>
      <c r="AV23" s="72"/>
      <c r="AW23" s="72"/>
      <c r="AX23" s="63"/>
      <c r="AY23" s="63"/>
      <c r="AZ23" s="63"/>
      <c r="BA23" s="63"/>
      <c r="BB23" s="63"/>
      <c r="BC23" s="63"/>
      <c r="BD23"/>
      <c r="BE23"/>
      <c r="BF23"/>
      <c r="BG23"/>
      <c r="BH23"/>
      <c r="BI23" s="219"/>
      <c r="BJ23"/>
      <c r="BK23"/>
      <c r="BL23"/>
      <c r="BM23"/>
      <c r="BN23"/>
      <c r="BO23"/>
      <c r="BP23"/>
      <c r="BQ23"/>
      <c r="BR23"/>
      <c r="BS23"/>
      <c r="BT23"/>
      <c r="BU23"/>
      <c r="BX23" s="221"/>
      <c r="BY23" s="128"/>
      <c r="BZ23" s="216"/>
      <c r="CA23" s="128"/>
      <c r="CD23" s="128"/>
      <c r="CE23" s="128"/>
      <c r="CN23"/>
      <c r="CO23"/>
      <c r="CP23"/>
      <c r="CQ23"/>
      <c r="CR23"/>
      <c r="DF23" s="63"/>
      <c r="DG23" s="63"/>
      <c r="DH23" s="63"/>
      <c r="DI23" s="63"/>
      <c r="DJ23" s="63"/>
      <c r="DL23"/>
      <c r="DM23"/>
      <c r="DN23" s="221"/>
      <c r="DO23" s="128"/>
      <c r="DP23" s="216"/>
      <c r="DQ23" s="216"/>
      <c r="DR23" s="216"/>
      <c r="DS23" s="216"/>
      <c r="DT23" s="216"/>
      <c r="DU23" s="216"/>
      <c r="DV23" s="216"/>
      <c r="DX23"/>
      <c r="DY23"/>
      <c r="DZ23" s="221"/>
      <c r="EA23" s="128"/>
      <c r="EB23" s="216"/>
      <c r="EC23" s="128"/>
      <c r="EF23" s="128"/>
      <c r="EG23" s="128"/>
      <c r="EJ23" s="64"/>
      <c r="EK23" s="58"/>
      <c r="EL23" s="65"/>
    </row>
    <row r="24" spans="2:252" ht="24.9" customHeight="1" x14ac:dyDescent="0.4"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63"/>
      <c r="AS24" s="63"/>
      <c r="AT24" s="122"/>
      <c r="AU24" s="63"/>
      <c r="AV24" s="72"/>
      <c r="AW24" s="72"/>
      <c r="AX24" s="72"/>
      <c r="AY24" s="72"/>
      <c r="AZ24" s="72"/>
      <c r="BA24" s="72"/>
      <c r="BB24" s="72"/>
      <c r="BC24" s="72"/>
      <c r="BD24"/>
      <c r="BE24"/>
      <c r="BF24"/>
      <c r="BG24"/>
      <c r="BH24"/>
      <c r="BI24" s="61"/>
      <c r="BJ24"/>
      <c r="BK24"/>
      <c r="BL24"/>
      <c r="BM24"/>
      <c r="BN24"/>
      <c r="BO24"/>
      <c r="BP24"/>
      <c r="BQ24"/>
      <c r="BR24"/>
      <c r="BS24"/>
      <c r="BT24"/>
      <c r="BU24"/>
      <c r="BV24" s="149"/>
      <c r="BW24" s="148"/>
      <c r="BX24" s="221"/>
      <c r="BY24" s="222"/>
      <c r="BZ24" s="216"/>
      <c r="CN24"/>
      <c r="CO24"/>
      <c r="CP24"/>
      <c r="CQ24"/>
      <c r="CR24"/>
      <c r="DF24" s="72"/>
      <c r="DG24" s="72"/>
      <c r="DH24" s="72"/>
      <c r="DI24" s="72"/>
      <c r="DJ24" s="72"/>
      <c r="DL24" s="149"/>
      <c r="DM24" s="223"/>
      <c r="DN24" s="221"/>
      <c r="DO24" s="222"/>
      <c r="DP24" s="216"/>
      <c r="DQ24" s="216"/>
      <c r="DR24" s="216"/>
      <c r="DS24" s="216"/>
      <c r="DT24" s="216"/>
      <c r="DU24" s="216"/>
      <c r="DV24" s="216"/>
      <c r="DX24" s="149"/>
      <c r="DY24" s="223"/>
      <c r="DZ24" s="221"/>
      <c r="EA24" s="222"/>
      <c r="EB24" s="216"/>
      <c r="EJ24" s="66"/>
      <c r="EK24" s="67"/>
      <c r="EL24" s="67"/>
      <c r="EM24" s="68"/>
      <c r="EN24" s="61"/>
      <c r="EO24" s="61"/>
      <c r="EP24" s="61"/>
    </row>
    <row r="25" spans="2:252" ht="36" customHeight="1" x14ac:dyDescent="0.35"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63"/>
      <c r="AS25" s="63"/>
      <c r="AT25" s="122"/>
      <c r="AU25" s="63"/>
      <c r="AV25" s="72"/>
      <c r="AW25" s="72"/>
      <c r="AX25" s="72"/>
      <c r="AY25" s="72"/>
      <c r="AZ25" s="72"/>
      <c r="BA25" s="72"/>
      <c r="BB25" s="72"/>
      <c r="BC25" s="72"/>
      <c r="BK25"/>
      <c r="BL25"/>
      <c r="BM25"/>
      <c r="BN25"/>
      <c r="BO25"/>
      <c r="BP25"/>
      <c r="BQ25"/>
      <c r="BR25"/>
      <c r="BS25"/>
      <c r="BT25"/>
      <c r="BU25"/>
      <c r="BX25" s="221"/>
      <c r="BY25" s="128"/>
      <c r="BZ25" s="216"/>
      <c r="CA25" s="128"/>
      <c r="CB25" s="128"/>
      <c r="CC25" s="216"/>
      <c r="CD25" s="128"/>
      <c r="CE25" s="128"/>
      <c r="CF25" s="128"/>
      <c r="CG25" s="128"/>
      <c r="CH25" s="128"/>
      <c r="CI25" s="128"/>
      <c r="CN25"/>
      <c r="CO25"/>
      <c r="CP25"/>
      <c r="CQ25"/>
      <c r="CR25"/>
      <c r="DF25" s="72"/>
      <c r="DG25" s="72"/>
      <c r="DH25" s="72"/>
      <c r="DI25" s="72"/>
      <c r="DJ25" s="72"/>
      <c r="DL25"/>
      <c r="DM25"/>
      <c r="DN25" s="221"/>
      <c r="DO25" s="128"/>
      <c r="DP25" s="216"/>
      <c r="DQ25" s="216"/>
      <c r="DR25" s="216"/>
      <c r="DS25" s="216"/>
      <c r="DT25" s="216"/>
      <c r="DU25" s="216"/>
      <c r="DV25" s="216"/>
      <c r="DX25"/>
      <c r="DY25"/>
      <c r="DZ25" s="221"/>
      <c r="EA25" s="128"/>
      <c r="EB25" s="216"/>
      <c r="EC25" s="128"/>
      <c r="ED25" s="128"/>
      <c r="EE25" s="216"/>
      <c r="EF25" s="128"/>
      <c r="EG25" s="128"/>
      <c r="EH25" s="128"/>
      <c r="EJ25" s="66"/>
      <c r="EK25" s="67"/>
      <c r="EL25" s="67"/>
      <c r="EM25" s="66"/>
      <c r="EN25" s="67"/>
      <c r="EO25" s="67"/>
      <c r="EP25" s="67"/>
    </row>
    <row r="26" spans="2:252" ht="24.9" customHeight="1" x14ac:dyDescent="0.4"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57"/>
      <c r="AS26" s="160"/>
      <c r="AT26" s="122"/>
      <c r="AU26" s="64"/>
      <c r="AV26" s="72"/>
      <c r="AW26" s="72"/>
      <c r="AX26" s="64"/>
      <c r="BC26" s="68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CH26"/>
      <c r="CI26"/>
      <c r="DF26" s="64"/>
      <c r="DG26"/>
      <c r="DH26"/>
      <c r="DI26"/>
      <c r="DJ26"/>
      <c r="DL26"/>
      <c r="DM26"/>
      <c r="DN26"/>
      <c r="DO26"/>
      <c r="DP26"/>
      <c r="DQ26"/>
      <c r="DR26"/>
      <c r="DS26"/>
      <c r="DT26"/>
      <c r="DU26"/>
      <c r="DV26"/>
      <c r="DX26"/>
      <c r="DY26"/>
      <c r="EJ26" s="66"/>
      <c r="EK26" s="67"/>
      <c r="EL26" s="67"/>
      <c r="EM26" s="169"/>
      <c r="EN26" s="67"/>
      <c r="EO26" s="67"/>
      <c r="EP26" s="67"/>
    </row>
    <row r="27" spans="2:252" ht="24.9" customHeight="1" x14ac:dyDescent="0.35"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/>
      <c r="AG27"/>
      <c r="AH27"/>
      <c r="AI27"/>
      <c r="AJ27"/>
      <c r="AK27"/>
      <c r="AL27"/>
      <c r="AM27"/>
      <c r="AN27"/>
      <c r="AO27"/>
      <c r="AP27"/>
      <c r="AQ27"/>
      <c r="AR27" s="63"/>
      <c r="AS27" s="63"/>
      <c r="AT27" s="122"/>
      <c r="AU27" s="63"/>
      <c r="AV27" s="63"/>
      <c r="AW27" s="63"/>
      <c r="AX27" s="224"/>
      <c r="BC27" s="66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CH27"/>
      <c r="CI27"/>
      <c r="DF27" s="224"/>
      <c r="DG27"/>
      <c r="DH27"/>
      <c r="DI27"/>
      <c r="DJ27"/>
      <c r="DL27"/>
      <c r="DM27"/>
      <c r="DN27"/>
      <c r="DO27"/>
      <c r="DP27"/>
      <c r="DQ27"/>
      <c r="DR27"/>
      <c r="DS27"/>
      <c r="DT27"/>
      <c r="DU27"/>
      <c r="DV27"/>
      <c r="DX27"/>
      <c r="DY27"/>
      <c r="EJ27" s="66"/>
      <c r="EK27" s="67"/>
      <c r="EL27" s="67"/>
      <c r="EM27" s="169"/>
      <c r="EN27" s="67"/>
      <c r="EO27" s="67"/>
      <c r="EP27" s="67"/>
    </row>
    <row r="28" spans="2:252" ht="24.9" customHeight="1" x14ac:dyDescent="0.35"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/>
      <c r="AG28"/>
      <c r="AH28"/>
      <c r="AI28"/>
      <c r="AJ28"/>
      <c r="AK28"/>
      <c r="AL28"/>
      <c r="AM28"/>
      <c r="AN28"/>
      <c r="AO28"/>
      <c r="AP28"/>
      <c r="AQ28"/>
      <c r="AR28" s="63"/>
      <c r="AS28" s="63"/>
      <c r="AT28" s="63"/>
      <c r="AU28" s="63"/>
      <c r="AV28" s="63"/>
      <c r="AW28" s="63"/>
      <c r="AX28" s="224"/>
      <c r="AY28" s="66"/>
      <c r="AZ28" s="67"/>
      <c r="BA28" s="66"/>
      <c r="BB28" s="67"/>
      <c r="BC28" s="67"/>
      <c r="BD28" s="68"/>
      <c r="BE28" s="67"/>
      <c r="BF28" s="67"/>
      <c r="BG28" s="67"/>
      <c r="BH28" s="67"/>
      <c r="BI28" s="67"/>
      <c r="BJ28" s="67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58"/>
      <c r="BX28" s="65"/>
      <c r="DF28" s="224"/>
      <c r="DG28" s="177"/>
      <c r="DH28" s="82"/>
      <c r="DI28" s="177"/>
      <c r="DJ28" s="82"/>
      <c r="DL28" s="63"/>
      <c r="DM28" s="225"/>
      <c r="DN28" s="226"/>
      <c r="DO28"/>
      <c r="DP28"/>
      <c r="DQ28"/>
      <c r="DR28"/>
      <c r="DS28"/>
      <c r="DT28"/>
      <c r="DU28"/>
      <c r="DV28"/>
      <c r="DX28" s="63"/>
      <c r="DY28" s="225"/>
      <c r="DZ28" s="65"/>
      <c r="EJ28" s="66"/>
      <c r="EK28" s="67"/>
      <c r="EL28" s="67"/>
      <c r="EM28" s="182"/>
      <c r="EN28" s="67"/>
      <c r="EO28" s="67"/>
      <c r="EP28" s="67"/>
    </row>
    <row r="29" spans="2:252" ht="24.9" customHeight="1" x14ac:dyDescent="0.35"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64"/>
      <c r="AS29" s="64"/>
      <c r="AT29" s="108"/>
      <c r="AU29" s="64"/>
      <c r="AV29" s="227"/>
      <c r="AW29" s="227"/>
      <c r="AX29" s="224"/>
      <c r="AY29" s="66"/>
      <c r="AZ29" s="67"/>
      <c r="BA29" s="66"/>
      <c r="BB29" s="67"/>
      <c r="BC29" s="67"/>
      <c r="BD29" s="66"/>
      <c r="BE29" s="67"/>
      <c r="BF29" s="67"/>
      <c r="BG29" s="67"/>
      <c r="BH29" s="67"/>
      <c r="BI29" s="67"/>
      <c r="BJ29" s="67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6"/>
      <c r="BW29" s="67"/>
      <c r="BX29" s="67"/>
      <c r="BY29" s="68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DF29" s="224"/>
      <c r="DG29" s="177"/>
      <c r="DH29" s="82"/>
      <c r="DI29" s="177"/>
      <c r="DJ29" s="82"/>
      <c r="DL29" s="66"/>
      <c r="DM29" s="67"/>
      <c r="DN29" s="67"/>
      <c r="DO29" s="68"/>
      <c r="DP29" s="61"/>
      <c r="DQ29" s="61"/>
      <c r="DR29" s="61"/>
      <c r="DS29" s="61"/>
      <c r="DT29" s="61"/>
      <c r="DU29" s="61"/>
      <c r="DV29" s="61"/>
      <c r="DX29" s="66"/>
      <c r="DY29" s="67"/>
      <c r="DZ29" s="67"/>
      <c r="EA29" s="68"/>
      <c r="EB29" s="61"/>
      <c r="EC29" s="61"/>
      <c r="ED29" s="61"/>
      <c r="EE29" s="61"/>
      <c r="EF29" s="61"/>
      <c r="EG29" s="61"/>
      <c r="EH29" s="61"/>
      <c r="EJ29" s="66"/>
      <c r="EK29" s="67"/>
      <c r="EL29" s="67"/>
      <c r="EM29" s="186"/>
      <c r="EN29" s="67"/>
      <c r="EO29" s="67"/>
      <c r="EP29" s="67"/>
    </row>
    <row r="30" spans="2:252" ht="24.9" customHeight="1" x14ac:dyDescent="0.35"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64"/>
      <c r="AS30" s="72"/>
      <c r="AT30" s="108"/>
      <c r="AU30" s="64"/>
      <c r="AV30" s="227"/>
      <c r="AW30" s="227"/>
      <c r="AX30" s="224"/>
      <c r="AY30" s="66"/>
      <c r="AZ30" s="67"/>
      <c r="BA30" s="67"/>
      <c r="BB30" s="182"/>
      <c r="BC30" s="182"/>
      <c r="BD30" s="67"/>
      <c r="BE30" s="67"/>
      <c r="BF30" s="67"/>
      <c r="BG30" s="67"/>
      <c r="BH30" s="67"/>
      <c r="BI30" s="67"/>
      <c r="BJ30" s="67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6"/>
      <c r="BW30" s="67"/>
      <c r="BX30" s="67"/>
      <c r="BY30" s="66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DL30" s="66"/>
      <c r="DM30" s="67"/>
      <c r="DN30" s="67"/>
      <c r="DO30" s="66"/>
      <c r="DP30" s="67"/>
      <c r="DQ30" s="67"/>
      <c r="DR30" s="67"/>
      <c r="DS30" s="67"/>
      <c r="DT30" s="67"/>
      <c r="DU30" s="67"/>
      <c r="DV30" s="67"/>
      <c r="DX30" s="66"/>
      <c r="DY30" s="67"/>
      <c r="DZ30" s="67"/>
      <c r="EA30" s="66"/>
      <c r="EB30" s="67"/>
      <c r="EC30" s="67"/>
      <c r="ED30" s="67"/>
      <c r="EE30" s="67"/>
      <c r="EF30" s="67"/>
      <c r="EG30" s="67"/>
      <c r="EH30" s="67"/>
      <c r="EJ30" s="190"/>
      <c r="EK30" s="67"/>
      <c r="EL30" s="67"/>
      <c r="EN30" s="191"/>
    </row>
    <row r="31" spans="2:252" ht="24.9" customHeight="1" x14ac:dyDescent="0.35"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64"/>
      <c r="AS31" s="72"/>
      <c r="AT31" s="108"/>
      <c r="AU31" s="64"/>
      <c r="AV31" s="227"/>
      <c r="AW31" s="227"/>
      <c r="AX31" s="224"/>
      <c r="AY31" s="66"/>
      <c r="AZ31" s="67"/>
      <c r="BA31" s="67"/>
      <c r="BB31" s="186"/>
      <c r="BC31" s="186"/>
      <c r="BD31" s="67"/>
      <c r="BE31" s="67"/>
      <c r="BF31" s="67"/>
      <c r="BG31" s="67"/>
      <c r="BH31" s="67"/>
      <c r="BI31" s="67"/>
      <c r="BJ31" s="67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6"/>
      <c r="BW31" s="67"/>
      <c r="BX31" s="67"/>
      <c r="BY31" s="169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DL31" s="66"/>
      <c r="DM31" s="67"/>
      <c r="DN31" s="67"/>
      <c r="DO31" s="169"/>
      <c r="DP31" s="67"/>
      <c r="DQ31" s="67"/>
      <c r="DR31" s="67"/>
      <c r="DS31" s="67"/>
      <c r="DT31" s="67"/>
      <c r="DU31" s="67"/>
      <c r="DV31" s="67"/>
      <c r="DX31" s="66"/>
      <c r="DY31" s="67"/>
      <c r="DZ31" s="67"/>
      <c r="EA31" s="169"/>
      <c r="EB31" s="67"/>
      <c r="EC31" s="67"/>
      <c r="ED31" s="67"/>
      <c r="EE31" s="67"/>
      <c r="EF31" s="67"/>
      <c r="EG31" s="67"/>
      <c r="EH31" s="67"/>
      <c r="EJ31" s="190"/>
      <c r="EK31" s="194"/>
      <c r="EL31" s="187"/>
    </row>
    <row r="32" spans="2:252" ht="24.9" customHeight="1" x14ac:dyDescent="0.4"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64"/>
      <c r="AS32" s="72"/>
      <c r="AT32" s="228"/>
      <c r="AU32" s="64"/>
      <c r="AV32" s="227"/>
      <c r="AW32" s="227"/>
      <c r="AX32" s="224"/>
      <c r="AY32" s="190"/>
      <c r="AZ32" s="67"/>
      <c r="BA32" s="67"/>
      <c r="BH32" s="169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6"/>
      <c r="BW32" s="67"/>
      <c r="BX32" s="67"/>
      <c r="BY32" s="169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DL32" s="66"/>
      <c r="DM32" s="67"/>
      <c r="DN32" s="67"/>
      <c r="DO32" s="169"/>
      <c r="DP32" s="67"/>
      <c r="DQ32" s="67"/>
      <c r="DR32" s="67"/>
      <c r="DS32" s="67"/>
      <c r="DT32" s="67"/>
      <c r="DU32" s="67"/>
      <c r="DV32" s="67"/>
      <c r="DX32" s="66"/>
      <c r="DY32" s="67"/>
      <c r="DZ32" s="67"/>
      <c r="EA32" s="169"/>
      <c r="EB32" s="67"/>
      <c r="EC32" s="67"/>
      <c r="ED32" s="67"/>
      <c r="EE32" s="67"/>
      <c r="EF32" s="67"/>
      <c r="EG32" s="67"/>
      <c r="EH32" s="67"/>
      <c r="EJ32" s="190"/>
      <c r="EK32" s="194"/>
      <c r="EL32" s="187"/>
      <c r="EP32" s="169"/>
    </row>
    <row r="33" spans="13:146" ht="24.9" customHeight="1" x14ac:dyDescent="0.4"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/>
      <c r="AG33"/>
      <c r="AH33"/>
      <c r="AI33"/>
      <c r="AJ33"/>
      <c r="AK33"/>
      <c r="AL33"/>
      <c r="AM33"/>
      <c r="AN33"/>
      <c r="AO33"/>
      <c r="AP33"/>
      <c r="AQ33"/>
      <c r="AR33" s="64"/>
      <c r="AS33" s="64"/>
      <c r="AT33" s="108"/>
      <c r="AU33" s="64"/>
      <c r="AV33" s="227"/>
      <c r="AW33" s="227"/>
      <c r="AX33" s="224"/>
      <c r="AY33" s="229"/>
      <c r="AZ33" s="169"/>
      <c r="BC33"/>
      <c r="BD33"/>
      <c r="BE33"/>
      <c r="BF33"/>
      <c r="BG33"/>
      <c r="BI33" s="169"/>
      <c r="BJ33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6"/>
      <c r="BW33" s="67"/>
      <c r="BX33" s="67"/>
      <c r="BY33" s="182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DL33" s="66"/>
      <c r="DM33" s="67"/>
      <c r="DN33" s="67"/>
      <c r="DO33" s="182"/>
      <c r="DP33" s="67"/>
      <c r="DQ33" s="67"/>
      <c r="DR33" s="67"/>
      <c r="DS33" s="67"/>
      <c r="DT33" s="67"/>
      <c r="DU33" s="67"/>
      <c r="DV33" s="67"/>
      <c r="DX33" s="66"/>
      <c r="DY33" s="67"/>
      <c r="DZ33" s="67"/>
      <c r="EA33" s="182"/>
      <c r="EB33" s="67"/>
      <c r="EC33" s="67"/>
      <c r="ED33" s="67"/>
      <c r="EE33" s="67"/>
      <c r="EF33" s="67"/>
      <c r="EG33" s="67"/>
      <c r="EH33" s="67"/>
      <c r="EJ33" s="169"/>
      <c r="EK33" s="169"/>
      <c r="EP33" s="169"/>
    </row>
    <row r="34" spans="13:146" ht="24.9" customHeight="1" x14ac:dyDescent="0.35"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/>
      <c r="AG34"/>
      <c r="AH34"/>
      <c r="AI34"/>
      <c r="AJ34"/>
      <c r="AK34"/>
      <c r="AL34"/>
      <c r="AM34"/>
      <c r="AN34"/>
      <c r="AO34"/>
      <c r="AP34"/>
      <c r="AQ34"/>
      <c r="AR34" s="64"/>
      <c r="AS34" s="64"/>
      <c r="AT34" s="108"/>
      <c r="AU34" s="64"/>
      <c r="AV34" s="227"/>
      <c r="AW34" s="227"/>
      <c r="AX34" s="224"/>
      <c r="AY34" s="169"/>
      <c r="AZ34" s="169"/>
      <c r="BC34"/>
      <c r="BD34"/>
      <c r="BE34"/>
      <c r="BF34"/>
      <c r="BG34"/>
      <c r="BI34" s="169"/>
      <c r="BJ34"/>
      <c r="BV34" s="66"/>
      <c r="BW34" s="67"/>
      <c r="BX34" s="67"/>
      <c r="BY34" s="186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DL34" s="66"/>
      <c r="DM34" s="67"/>
      <c r="DN34" s="67"/>
      <c r="DO34" s="186"/>
      <c r="DP34" s="67"/>
      <c r="DQ34" s="67"/>
      <c r="DR34" s="67"/>
      <c r="DS34" s="67"/>
      <c r="DT34" s="67"/>
      <c r="DU34" s="67"/>
      <c r="DV34" s="67"/>
      <c r="DX34" s="66"/>
      <c r="DY34" s="67"/>
      <c r="DZ34" s="67"/>
      <c r="EA34" s="186"/>
      <c r="EB34" s="67"/>
      <c r="EC34" s="67"/>
      <c r="ED34" s="67"/>
      <c r="EE34" s="67"/>
      <c r="EF34" s="67"/>
      <c r="EG34" s="67"/>
      <c r="EH34" s="67"/>
      <c r="EJ34" s="169"/>
      <c r="EK34" s="169"/>
      <c r="EN34" s="56"/>
      <c r="EP34" s="169"/>
    </row>
    <row r="35" spans="13:146" ht="24.9" customHeight="1" x14ac:dyDescent="0.35"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108"/>
      <c r="AU35" s="64"/>
      <c r="AV35" s="227"/>
      <c r="AW35" s="227"/>
      <c r="AX35" s="224"/>
      <c r="AY35" s="169"/>
      <c r="AZ35" s="169"/>
      <c r="BD35" s="56"/>
      <c r="BI35" s="169"/>
      <c r="BJ35" s="56"/>
      <c r="BV35" s="66"/>
      <c r="BW35" s="67"/>
      <c r="BX35" s="67"/>
      <c r="CD35" s="169"/>
      <c r="DL35" s="66"/>
      <c r="DM35" s="67"/>
      <c r="DN35" s="67"/>
      <c r="DO35"/>
      <c r="DP35"/>
      <c r="DQ35"/>
      <c r="DR35"/>
      <c r="DS35"/>
      <c r="DT35"/>
      <c r="DU35"/>
      <c r="DV35"/>
      <c r="DX35" s="66"/>
      <c r="DY35" s="67"/>
      <c r="DZ35" s="67"/>
      <c r="EC35"/>
      <c r="EF35" s="169"/>
    </row>
    <row r="36" spans="13:146" ht="24.9" customHeight="1" x14ac:dyDescent="0.35"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108"/>
      <c r="AU36" s="64"/>
      <c r="AV36" s="227"/>
      <c r="AW36" s="227"/>
      <c r="AX36" s="224"/>
      <c r="BV36" s="66"/>
      <c r="BW36" s="67"/>
      <c r="BX36" s="67"/>
      <c r="CE36" s="169"/>
      <c r="CH36"/>
      <c r="CI36"/>
      <c r="DL36" s="66"/>
      <c r="DM36" s="67"/>
      <c r="DN36" s="67"/>
      <c r="DO36"/>
      <c r="DP36"/>
      <c r="DQ36"/>
      <c r="DR36"/>
      <c r="DS36"/>
      <c r="DT36"/>
      <c r="DU36"/>
      <c r="DV36"/>
      <c r="DX36" s="66"/>
      <c r="DY36" s="67"/>
      <c r="DZ36" s="67"/>
      <c r="EC36"/>
      <c r="ED36"/>
      <c r="EE36"/>
      <c r="EG36" s="102"/>
      <c r="EH36"/>
      <c r="EJ36" s="169"/>
      <c r="EK36" s="169"/>
    </row>
    <row r="37" spans="13:146" ht="23.25" customHeight="1" x14ac:dyDescent="0.35">
      <c r="BV37" s="190"/>
      <c r="BW37" s="194"/>
      <c r="BX37" s="187"/>
      <c r="BY37" s="224"/>
      <c r="BZ37" s="230"/>
      <c r="CA37" s="169"/>
      <c r="CB37" s="169"/>
      <c r="CC37" s="169"/>
      <c r="CD37" s="169"/>
      <c r="CE37" s="169"/>
      <c r="CF37" s="169"/>
      <c r="CG37" s="169"/>
      <c r="CH37" s="102"/>
      <c r="CI37" s="102"/>
      <c r="DL37" s="172"/>
      <c r="DM37" s="173"/>
      <c r="DN37" s="174"/>
      <c r="DO37" s="175"/>
      <c r="DP37" s="166"/>
      <c r="DQ37" s="166"/>
      <c r="DR37" s="166"/>
      <c r="DS37" s="166"/>
      <c r="DT37" s="166"/>
      <c r="DU37" s="166"/>
      <c r="DV37" s="166"/>
      <c r="DX37" s="190"/>
      <c r="DY37" s="194"/>
      <c r="DZ37" s="187"/>
      <c r="EA37" s="224"/>
      <c r="EB37" s="230"/>
      <c r="EC37" s="102"/>
      <c r="ED37" s="102"/>
      <c r="EE37" s="102"/>
      <c r="EF37" s="102"/>
      <c r="EG37" s="102"/>
      <c r="EH37" s="102"/>
    </row>
    <row r="38" spans="13:146" ht="23.25" customHeight="1" x14ac:dyDescent="0.4">
      <c r="BV38" s="231"/>
      <c r="BW38" s="164"/>
      <c r="BX38" s="160"/>
      <c r="BY38" s="122"/>
      <c r="BZ38" s="64"/>
      <c r="CA38" s="72"/>
      <c r="CB38" s="72"/>
      <c r="CC38" s="72"/>
      <c r="CD38" s="72"/>
      <c r="CE38" s="72"/>
      <c r="CF38" s="72"/>
      <c r="CG38" s="72"/>
      <c r="CH38" s="72"/>
      <c r="CI38" s="72"/>
      <c r="DL38" s="176"/>
      <c r="DM38" s="57"/>
      <c r="DN38" s="160"/>
      <c r="DO38" s="122"/>
      <c r="DP38" s="64"/>
      <c r="DQ38" s="64"/>
      <c r="DR38" s="64"/>
      <c r="DS38" s="64"/>
      <c r="DT38" s="64"/>
      <c r="DU38" s="64"/>
      <c r="DV38" s="64"/>
      <c r="DX38" s="176"/>
      <c r="DY38" s="57"/>
      <c r="DZ38" s="160"/>
      <c r="EA38" s="122"/>
      <c r="EB38" s="64"/>
      <c r="EC38" s="72"/>
      <c r="ED38" s="72"/>
      <c r="EE38" s="72"/>
      <c r="EF38" s="72"/>
      <c r="EG38" s="72"/>
      <c r="EH38" s="72"/>
    </row>
    <row r="39" spans="13:146" ht="23.25" customHeight="1" x14ac:dyDescent="0.4">
      <c r="BV39" s="164"/>
      <c r="BW39" s="59"/>
      <c r="BX39" s="64"/>
      <c r="BY39" s="122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DL39" s="57"/>
      <c r="DM39" s="59"/>
      <c r="DN39" s="63"/>
      <c r="DO39" s="122"/>
      <c r="DP39" s="63"/>
      <c r="DQ39" s="63"/>
      <c r="DR39" s="63"/>
      <c r="DS39" s="63"/>
      <c r="DT39" s="63"/>
      <c r="DU39" s="63"/>
      <c r="DV39" s="63"/>
      <c r="DX39" s="57" t="s">
        <v>230</v>
      </c>
      <c r="DY39" s="59"/>
      <c r="DZ39" s="63"/>
      <c r="EA39" s="122"/>
      <c r="EB39" s="63"/>
      <c r="EC39" s="63"/>
      <c r="ED39" s="63"/>
      <c r="EE39" s="63"/>
      <c r="EF39" s="63"/>
      <c r="EG39" s="63"/>
      <c r="EH39" s="63"/>
    </row>
    <row r="40" spans="13:146" ht="23.25" customHeight="1" x14ac:dyDescent="0.4">
      <c r="BV40" s="164"/>
      <c r="BW40" s="64"/>
      <c r="BX40" s="64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DL40" s="57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X40" s="57"/>
      <c r="DY40" s="63"/>
      <c r="DZ40" s="63"/>
      <c r="EA40" s="63"/>
      <c r="EB40" s="63"/>
      <c r="EC40" s="63"/>
      <c r="ED40" s="63"/>
      <c r="EE40" s="63"/>
      <c r="EF40" s="63"/>
      <c r="EG40" s="63"/>
      <c r="EH40" s="63"/>
    </row>
    <row r="41" spans="13:146" ht="23.25" customHeight="1" x14ac:dyDescent="0.35">
      <c r="BV41" s="64"/>
      <c r="BW41" s="64"/>
      <c r="BX41" s="64"/>
      <c r="BY41" s="124"/>
      <c r="BZ41" s="64"/>
      <c r="CA41" s="72"/>
      <c r="CB41" s="72"/>
      <c r="CC41" s="72"/>
      <c r="CD41" s="72"/>
      <c r="CE41" s="168"/>
      <c r="CF41" s="72"/>
      <c r="CG41" s="72"/>
      <c r="CH41" s="72"/>
      <c r="CI41" s="72"/>
      <c r="DL41" s="63"/>
      <c r="DM41" s="63"/>
      <c r="DN41" s="63"/>
      <c r="DO41" s="124"/>
      <c r="DP41" s="64"/>
      <c r="DQ41" s="64"/>
      <c r="DR41" s="64"/>
      <c r="DS41" s="64"/>
      <c r="DT41" s="64"/>
      <c r="DU41" s="64"/>
      <c r="DV41" s="64"/>
      <c r="DX41" s="63"/>
      <c r="DY41" s="63"/>
      <c r="DZ41" s="63"/>
      <c r="EA41" s="124"/>
      <c r="EB41" s="64"/>
      <c r="EC41" s="72"/>
      <c r="ED41" s="72"/>
      <c r="EE41" s="72"/>
      <c r="EF41" s="72"/>
      <c r="EG41" s="168"/>
      <c r="EH41" s="72"/>
    </row>
    <row r="66" spans="122:122" ht="23.25" customHeight="1" x14ac:dyDescent="0.25">
      <c r="DR66" s="55">
        <v>42362</v>
      </c>
    </row>
    <row r="99" spans="122:122" ht="23.25" customHeight="1" x14ac:dyDescent="0.25">
      <c r="DR99" s="55">
        <v>42362</v>
      </c>
    </row>
    <row r="111" spans="122:122" ht="23.25" customHeight="1" x14ac:dyDescent="0.25">
      <c r="DR111" s="55">
        <v>42362</v>
      </c>
    </row>
    <row r="170" spans="122:122" ht="23.25" customHeight="1" x14ac:dyDescent="0.25">
      <c r="DR170" s="55">
        <v>42362</v>
      </c>
    </row>
  </sheetData>
  <sheetProtection algorithmName="SHA-512" hashValue="dQTkg5AOqCZ+BpDrLzQj04nwwkdujd6kJocErWnAygNvr5IeI4YwCKvvIZ6OoFlYFNhgPz4eU+49guyMTARUBA==" saltValue="DsZMA5zVtfr3gpMtyu0q5w==" spinCount="100000" sheet="1" formatCells="0" formatColumns="0" formatRows="0" insertColumns="0" insertRows="0" insertHyperlinks="0" deleteColumns="0" deleteRows="0" sort="0" autoFilter="0" pivotTables="0"/>
  <printOptions horizontalCentered="1" verticalCentered="1"/>
  <pageMargins left="0.39374999999999999" right="0.196527777777778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Foglio1</vt:lpstr>
      <vt:lpstr>Foglio2</vt:lpstr>
      <vt:lpstr>cons. entr.2018</vt:lpstr>
      <vt:lpstr>cons.usc. 2018</vt:lpstr>
      <vt:lpstr>note spese</vt:lpstr>
      <vt:lpstr>nota spese2-43</vt:lpstr>
      <vt:lpstr>note spese (2)</vt:lpstr>
      <vt:lpstr>'cons. entr.2018'!Area_stampa</vt:lpstr>
      <vt:lpstr>'cons.usc. 2018'!Area_stampa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Vicenza</dc:creator>
  <cp:lastModifiedBy>Windows7</cp:lastModifiedBy>
  <cp:revision>2</cp:revision>
  <cp:lastPrinted>2019-04-01T09:53:56Z</cp:lastPrinted>
  <dcterms:created xsi:type="dcterms:W3CDTF">2019-02-08T10:45:36Z</dcterms:created>
  <dcterms:modified xsi:type="dcterms:W3CDTF">2019-04-01T10:01:15Z</dcterms:modified>
  <dc:language>it-IT</dc:language>
</cp:coreProperties>
</file>